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2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7" i="1" l="1"/>
  <c r="D52" i="1"/>
  <c r="D47" i="1"/>
  <c r="D43" i="1"/>
  <c r="D34" i="1"/>
  <c r="D31" i="1"/>
  <c r="C22" i="1"/>
  <c r="D21" i="1"/>
  <c r="C21" i="1"/>
  <c r="D28" i="1" s="1"/>
  <c r="C19" i="1"/>
  <c r="C18" i="1"/>
  <c r="C14" i="1"/>
  <c r="C13" i="1"/>
  <c r="D16" i="1" s="1"/>
  <c r="B8" i="1"/>
  <c r="B7" i="1"/>
  <c r="B10" i="1" s="1"/>
  <c r="B6" i="1"/>
  <c r="B5" i="1"/>
</calcChain>
</file>

<file path=xl/sharedStrings.xml><?xml version="1.0" encoding="utf-8"?>
<sst xmlns="http://schemas.openxmlformats.org/spreadsheetml/2006/main" count="64" uniqueCount="62">
  <si>
    <t>Ames AM Rotary Club</t>
  </si>
  <si>
    <t>2013-2014 Budget</t>
  </si>
  <si>
    <t>Income</t>
  </si>
  <si>
    <t>Dues</t>
  </si>
  <si>
    <t>$150/qtr. 55 members</t>
  </si>
  <si>
    <t>LOA adjustment</t>
  </si>
  <si>
    <t>5 members, 2 qtrs &amp; 2 members annual</t>
  </si>
  <si>
    <t>Guest Meals</t>
  </si>
  <si>
    <t>$10, 2 guests, 50 weeks</t>
  </si>
  <si>
    <t>Buck Bucket</t>
  </si>
  <si>
    <t>$15 per week, 50 weeks</t>
  </si>
  <si>
    <t>Interest Income</t>
  </si>
  <si>
    <t>Expenses</t>
  </si>
  <si>
    <t>Budget</t>
  </si>
  <si>
    <t>Sub Totals</t>
  </si>
  <si>
    <t>Basis</t>
  </si>
  <si>
    <t>International Dues</t>
  </si>
  <si>
    <t>$61.58 each</t>
  </si>
  <si>
    <t>District 6000 Dues</t>
  </si>
  <si>
    <t>$30 each</t>
  </si>
  <si>
    <t>Ames Chamber</t>
  </si>
  <si>
    <t>Club Business</t>
  </si>
  <si>
    <t>AGCC Meal Fee</t>
  </si>
  <si>
    <t>34 meals, $8 each, 50 weeks</t>
  </si>
  <si>
    <t>Ag Day Meals</t>
  </si>
  <si>
    <t>12 guests @ $8 each</t>
  </si>
  <si>
    <t>Madrigal Meals</t>
  </si>
  <si>
    <t>20 guests @ $8 each</t>
  </si>
  <si>
    <t>Potential Member Meals</t>
  </si>
  <si>
    <t>40 guests @$8 each</t>
  </si>
  <si>
    <t>Clubrunner</t>
  </si>
  <si>
    <t>$40/mo</t>
  </si>
  <si>
    <t>Club Supplies</t>
  </si>
  <si>
    <t>estimate</t>
  </si>
  <si>
    <t>Intl Convention</t>
  </si>
  <si>
    <t>reimbursement</t>
  </si>
  <si>
    <t>PETS</t>
  </si>
  <si>
    <t>DG Visit - Gift</t>
  </si>
  <si>
    <t>District Convention</t>
  </si>
  <si>
    <t>.</t>
  </si>
  <si>
    <t>Club Service</t>
  </si>
  <si>
    <t>Social Events</t>
  </si>
  <si>
    <t>Community Service</t>
  </si>
  <si>
    <t>Public Relations</t>
  </si>
  <si>
    <t>Rotary Finances</t>
  </si>
  <si>
    <t>Reading Books</t>
  </si>
  <si>
    <t>United Way</t>
  </si>
  <si>
    <t>video</t>
  </si>
  <si>
    <t>Teacher Recognition</t>
  </si>
  <si>
    <t>3 teachers</t>
  </si>
  <si>
    <t>RYLA</t>
  </si>
  <si>
    <t>youth conference</t>
  </si>
  <si>
    <t>Speaker Honorariums</t>
  </si>
  <si>
    <t>Other Local Projects</t>
  </si>
  <si>
    <t>International Service</t>
  </si>
  <si>
    <t>Rotary Scholarship</t>
  </si>
  <si>
    <t>Exchange Student</t>
  </si>
  <si>
    <t>Intl Project Fund</t>
  </si>
  <si>
    <t>Vocational Service</t>
  </si>
  <si>
    <t>Rotaract/Interact</t>
  </si>
  <si>
    <t>Rotaract</t>
  </si>
  <si>
    <t>President's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</si>
</sst>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4" fontId="0" fillId="0" borderId="0" xfId="1" applyFont="1"/>
    <xf numFmtId="14" fontId="0" fillId="0" borderId="0" xfId="1" applyNumberFormat="1" applyFont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0" fontId="0" fillId="0" borderId="4" xfId="0" applyBorder="1"/>
    <xf numFmtId="44" fontId="0" fillId="0" borderId="0" xfId="1" applyFont="1" applyBorder="1"/>
    <xf numFmtId="44" fontId="0" fillId="0" borderId="5" xfId="1" applyFont="1" applyBorder="1"/>
    <xf numFmtId="6" fontId="0" fillId="0" borderId="0" xfId="1" applyNumberFormat="1" applyFont="1" applyBorder="1"/>
    <xf numFmtId="44" fontId="0" fillId="0" borderId="6" xfId="1" applyFont="1" applyBorder="1"/>
    <xf numFmtId="44" fontId="3" fillId="0" borderId="0" xfId="0" applyNumberFormat="1" applyFont="1" applyBorder="1"/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4" fillId="0" borderId="4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44" fontId="5" fillId="0" borderId="0" xfId="1" applyFont="1" applyBorder="1" applyAlignment="1">
      <alignment horizontal="center"/>
    </xf>
    <xf numFmtId="44" fontId="3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4" workbookViewId="0">
      <selection activeCell="G54" sqref="G54"/>
    </sheetView>
  </sheetViews>
  <sheetFormatPr defaultRowHeight="13.2" x14ac:dyDescent="0.25"/>
  <cols>
    <col min="1" max="1" width="19.109375" bestFit="1" customWidth="1"/>
    <col min="2" max="2" width="21.33203125" customWidth="1"/>
    <col min="3" max="3" width="15.6640625" style="2" customWidth="1"/>
    <col min="4" max="4" width="16.109375" style="2" customWidth="1"/>
    <col min="5" max="5" width="26.33203125" style="2" customWidth="1"/>
    <col min="257" max="257" width="19.109375" bestFit="1" customWidth="1"/>
    <col min="258" max="258" width="21.33203125" customWidth="1"/>
    <col min="259" max="259" width="15.6640625" customWidth="1"/>
    <col min="260" max="260" width="16.109375" customWidth="1"/>
    <col min="261" max="261" width="26.33203125" customWidth="1"/>
    <col min="513" max="513" width="19.109375" bestFit="1" customWidth="1"/>
    <col min="514" max="514" width="21.33203125" customWidth="1"/>
    <col min="515" max="515" width="15.6640625" customWidth="1"/>
    <col min="516" max="516" width="16.109375" customWidth="1"/>
    <col min="517" max="517" width="26.33203125" customWidth="1"/>
    <col min="769" max="769" width="19.109375" bestFit="1" customWidth="1"/>
    <col min="770" max="770" width="21.33203125" customWidth="1"/>
    <col min="771" max="771" width="15.6640625" customWidth="1"/>
    <col min="772" max="772" width="16.109375" customWidth="1"/>
    <col min="773" max="773" width="26.33203125" customWidth="1"/>
    <col min="1025" max="1025" width="19.109375" bestFit="1" customWidth="1"/>
    <col min="1026" max="1026" width="21.33203125" customWidth="1"/>
    <col min="1027" max="1027" width="15.6640625" customWidth="1"/>
    <col min="1028" max="1028" width="16.109375" customWidth="1"/>
    <col min="1029" max="1029" width="26.33203125" customWidth="1"/>
    <col min="1281" max="1281" width="19.109375" bestFit="1" customWidth="1"/>
    <col min="1282" max="1282" width="21.33203125" customWidth="1"/>
    <col min="1283" max="1283" width="15.6640625" customWidth="1"/>
    <col min="1284" max="1284" width="16.109375" customWidth="1"/>
    <col min="1285" max="1285" width="26.33203125" customWidth="1"/>
    <col min="1537" max="1537" width="19.109375" bestFit="1" customWidth="1"/>
    <col min="1538" max="1538" width="21.33203125" customWidth="1"/>
    <col min="1539" max="1539" width="15.6640625" customWidth="1"/>
    <col min="1540" max="1540" width="16.109375" customWidth="1"/>
    <col min="1541" max="1541" width="26.33203125" customWidth="1"/>
    <col min="1793" max="1793" width="19.109375" bestFit="1" customWidth="1"/>
    <col min="1794" max="1794" width="21.33203125" customWidth="1"/>
    <col min="1795" max="1795" width="15.6640625" customWidth="1"/>
    <col min="1796" max="1796" width="16.109375" customWidth="1"/>
    <col min="1797" max="1797" width="26.33203125" customWidth="1"/>
    <col min="2049" max="2049" width="19.109375" bestFit="1" customWidth="1"/>
    <col min="2050" max="2050" width="21.33203125" customWidth="1"/>
    <col min="2051" max="2051" width="15.6640625" customWidth="1"/>
    <col min="2052" max="2052" width="16.109375" customWidth="1"/>
    <col min="2053" max="2053" width="26.33203125" customWidth="1"/>
    <col min="2305" max="2305" width="19.109375" bestFit="1" customWidth="1"/>
    <col min="2306" max="2306" width="21.33203125" customWidth="1"/>
    <col min="2307" max="2307" width="15.6640625" customWidth="1"/>
    <col min="2308" max="2308" width="16.109375" customWidth="1"/>
    <col min="2309" max="2309" width="26.33203125" customWidth="1"/>
    <col min="2561" max="2561" width="19.109375" bestFit="1" customWidth="1"/>
    <col min="2562" max="2562" width="21.33203125" customWidth="1"/>
    <col min="2563" max="2563" width="15.6640625" customWidth="1"/>
    <col min="2564" max="2564" width="16.109375" customWidth="1"/>
    <col min="2565" max="2565" width="26.33203125" customWidth="1"/>
    <col min="2817" max="2817" width="19.109375" bestFit="1" customWidth="1"/>
    <col min="2818" max="2818" width="21.33203125" customWidth="1"/>
    <col min="2819" max="2819" width="15.6640625" customWidth="1"/>
    <col min="2820" max="2820" width="16.109375" customWidth="1"/>
    <col min="2821" max="2821" width="26.33203125" customWidth="1"/>
    <col min="3073" max="3073" width="19.109375" bestFit="1" customWidth="1"/>
    <col min="3074" max="3074" width="21.33203125" customWidth="1"/>
    <col min="3075" max="3075" width="15.6640625" customWidth="1"/>
    <col min="3076" max="3076" width="16.109375" customWidth="1"/>
    <col min="3077" max="3077" width="26.33203125" customWidth="1"/>
    <col min="3329" max="3329" width="19.109375" bestFit="1" customWidth="1"/>
    <col min="3330" max="3330" width="21.33203125" customWidth="1"/>
    <col min="3331" max="3331" width="15.6640625" customWidth="1"/>
    <col min="3332" max="3332" width="16.109375" customWidth="1"/>
    <col min="3333" max="3333" width="26.33203125" customWidth="1"/>
    <col min="3585" max="3585" width="19.109375" bestFit="1" customWidth="1"/>
    <col min="3586" max="3586" width="21.33203125" customWidth="1"/>
    <col min="3587" max="3587" width="15.6640625" customWidth="1"/>
    <col min="3588" max="3588" width="16.109375" customWidth="1"/>
    <col min="3589" max="3589" width="26.33203125" customWidth="1"/>
    <col min="3841" max="3841" width="19.109375" bestFit="1" customWidth="1"/>
    <col min="3842" max="3842" width="21.33203125" customWidth="1"/>
    <col min="3843" max="3843" width="15.6640625" customWidth="1"/>
    <col min="3844" max="3844" width="16.109375" customWidth="1"/>
    <col min="3845" max="3845" width="26.33203125" customWidth="1"/>
    <col min="4097" max="4097" width="19.109375" bestFit="1" customWidth="1"/>
    <col min="4098" max="4098" width="21.33203125" customWidth="1"/>
    <col min="4099" max="4099" width="15.6640625" customWidth="1"/>
    <col min="4100" max="4100" width="16.109375" customWidth="1"/>
    <col min="4101" max="4101" width="26.33203125" customWidth="1"/>
    <col min="4353" max="4353" width="19.109375" bestFit="1" customWidth="1"/>
    <col min="4354" max="4354" width="21.33203125" customWidth="1"/>
    <col min="4355" max="4355" width="15.6640625" customWidth="1"/>
    <col min="4356" max="4356" width="16.109375" customWidth="1"/>
    <col min="4357" max="4357" width="26.33203125" customWidth="1"/>
    <col min="4609" max="4609" width="19.109375" bestFit="1" customWidth="1"/>
    <col min="4610" max="4610" width="21.33203125" customWidth="1"/>
    <col min="4611" max="4611" width="15.6640625" customWidth="1"/>
    <col min="4612" max="4612" width="16.109375" customWidth="1"/>
    <col min="4613" max="4613" width="26.33203125" customWidth="1"/>
    <col min="4865" max="4865" width="19.109375" bestFit="1" customWidth="1"/>
    <col min="4866" max="4866" width="21.33203125" customWidth="1"/>
    <col min="4867" max="4867" width="15.6640625" customWidth="1"/>
    <col min="4868" max="4868" width="16.109375" customWidth="1"/>
    <col min="4869" max="4869" width="26.33203125" customWidth="1"/>
    <col min="5121" max="5121" width="19.109375" bestFit="1" customWidth="1"/>
    <col min="5122" max="5122" width="21.33203125" customWidth="1"/>
    <col min="5123" max="5123" width="15.6640625" customWidth="1"/>
    <col min="5124" max="5124" width="16.109375" customWidth="1"/>
    <col min="5125" max="5125" width="26.33203125" customWidth="1"/>
    <col min="5377" max="5377" width="19.109375" bestFit="1" customWidth="1"/>
    <col min="5378" max="5378" width="21.33203125" customWidth="1"/>
    <col min="5379" max="5379" width="15.6640625" customWidth="1"/>
    <col min="5380" max="5380" width="16.109375" customWidth="1"/>
    <col min="5381" max="5381" width="26.33203125" customWidth="1"/>
    <col min="5633" max="5633" width="19.109375" bestFit="1" customWidth="1"/>
    <col min="5634" max="5634" width="21.33203125" customWidth="1"/>
    <col min="5635" max="5635" width="15.6640625" customWidth="1"/>
    <col min="5636" max="5636" width="16.109375" customWidth="1"/>
    <col min="5637" max="5637" width="26.33203125" customWidth="1"/>
    <col min="5889" max="5889" width="19.109375" bestFit="1" customWidth="1"/>
    <col min="5890" max="5890" width="21.33203125" customWidth="1"/>
    <col min="5891" max="5891" width="15.6640625" customWidth="1"/>
    <col min="5892" max="5892" width="16.109375" customWidth="1"/>
    <col min="5893" max="5893" width="26.33203125" customWidth="1"/>
    <col min="6145" max="6145" width="19.109375" bestFit="1" customWidth="1"/>
    <col min="6146" max="6146" width="21.33203125" customWidth="1"/>
    <col min="6147" max="6147" width="15.6640625" customWidth="1"/>
    <col min="6148" max="6148" width="16.109375" customWidth="1"/>
    <col min="6149" max="6149" width="26.33203125" customWidth="1"/>
    <col min="6401" max="6401" width="19.109375" bestFit="1" customWidth="1"/>
    <col min="6402" max="6402" width="21.33203125" customWidth="1"/>
    <col min="6403" max="6403" width="15.6640625" customWidth="1"/>
    <col min="6404" max="6404" width="16.109375" customWidth="1"/>
    <col min="6405" max="6405" width="26.33203125" customWidth="1"/>
    <col min="6657" max="6657" width="19.109375" bestFit="1" customWidth="1"/>
    <col min="6658" max="6658" width="21.33203125" customWidth="1"/>
    <col min="6659" max="6659" width="15.6640625" customWidth="1"/>
    <col min="6660" max="6660" width="16.109375" customWidth="1"/>
    <col min="6661" max="6661" width="26.33203125" customWidth="1"/>
    <col min="6913" max="6913" width="19.109375" bestFit="1" customWidth="1"/>
    <col min="6914" max="6914" width="21.33203125" customWidth="1"/>
    <col min="6915" max="6915" width="15.6640625" customWidth="1"/>
    <col min="6916" max="6916" width="16.109375" customWidth="1"/>
    <col min="6917" max="6917" width="26.33203125" customWidth="1"/>
    <col min="7169" max="7169" width="19.109375" bestFit="1" customWidth="1"/>
    <col min="7170" max="7170" width="21.33203125" customWidth="1"/>
    <col min="7171" max="7171" width="15.6640625" customWidth="1"/>
    <col min="7172" max="7172" width="16.109375" customWidth="1"/>
    <col min="7173" max="7173" width="26.33203125" customWidth="1"/>
    <col min="7425" max="7425" width="19.109375" bestFit="1" customWidth="1"/>
    <col min="7426" max="7426" width="21.33203125" customWidth="1"/>
    <col min="7427" max="7427" width="15.6640625" customWidth="1"/>
    <col min="7428" max="7428" width="16.109375" customWidth="1"/>
    <col min="7429" max="7429" width="26.33203125" customWidth="1"/>
    <col min="7681" max="7681" width="19.109375" bestFit="1" customWidth="1"/>
    <col min="7682" max="7682" width="21.33203125" customWidth="1"/>
    <col min="7683" max="7683" width="15.6640625" customWidth="1"/>
    <col min="7684" max="7684" width="16.109375" customWidth="1"/>
    <col min="7685" max="7685" width="26.33203125" customWidth="1"/>
    <col min="7937" max="7937" width="19.109375" bestFit="1" customWidth="1"/>
    <col min="7938" max="7938" width="21.33203125" customWidth="1"/>
    <col min="7939" max="7939" width="15.6640625" customWidth="1"/>
    <col min="7940" max="7940" width="16.109375" customWidth="1"/>
    <col min="7941" max="7941" width="26.33203125" customWidth="1"/>
    <col min="8193" max="8193" width="19.109375" bestFit="1" customWidth="1"/>
    <col min="8194" max="8194" width="21.33203125" customWidth="1"/>
    <col min="8195" max="8195" width="15.6640625" customWidth="1"/>
    <col min="8196" max="8196" width="16.109375" customWidth="1"/>
    <col min="8197" max="8197" width="26.33203125" customWidth="1"/>
    <col min="8449" max="8449" width="19.109375" bestFit="1" customWidth="1"/>
    <col min="8450" max="8450" width="21.33203125" customWidth="1"/>
    <col min="8451" max="8451" width="15.6640625" customWidth="1"/>
    <col min="8452" max="8452" width="16.109375" customWidth="1"/>
    <col min="8453" max="8453" width="26.33203125" customWidth="1"/>
    <col min="8705" max="8705" width="19.109375" bestFit="1" customWidth="1"/>
    <col min="8706" max="8706" width="21.33203125" customWidth="1"/>
    <col min="8707" max="8707" width="15.6640625" customWidth="1"/>
    <col min="8708" max="8708" width="16.109375" customWidth="1"/>
    <col min="8709" max="8709" width="26.33203125" customWidth="1"/>
    <col min="8961" max="8961" width="19.109375" bestFit="1" customWidth="1"/>
    <col min="8962" max="8962" width="21.33203125" customWidth="1"/>
    <col min="8963" max="8963" width="15.6640625" customWidth="1"/>
    <col min="8964" max="8964" width="16.109375" customWidth="1"/>
    <col min="8965" max="8965" width="26.33203125" customWidth="1"/>
    <col min="9217" max="9217" width="19.109375" bestFit="1" customWidth="1"/>
    <col min="9218" max="9218" width="21.33203125" customWidth="1"/>
    <col min="9219" max="9219" width="15.6640625" customWidth="1"/>
    <col min="9220" max="9220" width="16.109375" customWidth="1"/>
    <col min="9221" max="9221" width="26.33203125" customWidth="1"/>
    <col min="9473" max="9473" width="19.109375" bestFit="1" customWidth="1"/>
    <col min="9474" max="9474" width="21.33203125" customWidth="1"/>
    <col min="9475" max="9475" width="15.6640625" customWidth="1"/>
    <col min="9476" max="9476" width="16.109375" customWidth="1"/>
    <col min="9477" max="9477" width="26.33203125" customWidth="1"/>
    <col min="9729" max="9729" width="19.109375" bestFit="1" customWidth="1"/>
    <col min="9730" max="9730" width="21.33203125" customWidth="1"/>
    <col min="9731" max="9731" width="15.6640625" customWidth="1"/>
    <col min="9732" max="9732" width="16.109375" customWidth="1"/>
    <col min="9733" max="9733" width="26.33203125" customWidth="1"/>
    <col min="9985" max="9985" width="19.109375" bestFit="1" customWidth="1"/>
    <col min="9986" max="9986" width="21.33203125" customWidth="1"/>
    <col min="9987" max="9987" width="15.6640625" customWidth="1"/>
    <col min="9988" max="9988" width="16.109375" customWidth="1"/>
    <col min="9989" max="9989" width="26.33203125" customWidth="1"/>
    <col min="10241" max="10241" width="19.109375" bestFit="1" customWidth="1"/>
    <col min="10242" max="10242" width="21.33203125" customWidth="1"/>
    <col min="10243" max="10243" width="15.6640625" customWidth="1"/>
    <col min="10244" max="10244" width="16.109375" customWidth="1"/>
    <col min="10245" max="10245" width="26.33203125" customWidth="1"/>
    <col min="10497" max="10497" width="19.109375" bestFit="1" customWidth="1"/>
    <col min="10498" max="10498" width="21.33203125" customWidth="1"/>
    <col min="10499" max="10499" width="15.6640625" customWidth="1"/>
    <col min="10500" max="10500" width="16.109375" customWidth="1"/>
    <col min="10501" max="10501" width="26.33203125" customWidth="1"/>
    <col min="10753" max="10753" width="19.109375" bestFit="1" customWidth="1"/>
    <col min="10754" max="10754" width="21.33203125" customWidth="1"/>
    <col min="10755" max="10755" width="15.6640625" customWidth="1"/>
    <col min="10756" max="10756" width="16.109375" customWidth="1"/>
    <col min="10757" max="10757" width="26.33203125" customWidth="1"/>
    <col min="11009" max="11009" width="19.109375" bestFit="1" customWidth="1"/>
    <col min="11010" max="11010" width="21.33203125" customWidth="1"/>
    <col min="11011" max="11011" width="15.6640625" customWidth="1"/>
    <col min="11012" max="11012" width="16.109375" customWidth="1"/>
    <col min="11013" max="11013" width="26.33203125" customWidth="1"/>
    <col min="11265" max="11265" width="19.109375" bestFit="1" customWidth="1"/>
    <col min="11266" max="11266" width="21.33203125" customWidth="1"/>
    <col min="11267" max="11267" width="15.6640625" customWidth="1"/>
    <col min="11268" max="11268" width="16.109375" customWidth="1"/>
    <col min="11269" max="11269" width="26.33203125" customWidth="1"/>
    <col min="11521" max="11521" width="19.109375" bestFit="1" customWidth="1"/>
    <col min="11522" max="11522" width="21.33203125" customWidth="1"/>
    <col min="11523" max="11523" width="15.6640625" customWidth="1"/>
    <col min="11524" max="11524" width="16.109375" customWidth="1"/>
    <col min="11525" max="11525" width="26.33203125" customWidth="1"/>
    <col min="11777" max="11777" width="19.109375" bestFit="1" customWidth="1"/>
    <col min="11778" max="11778" width="21.33203125" customWidth="1"/>
    <col min="11779" max="11779" width="15.6640625" customWidth="1"/>
    <col min="11780" max="11780" width="16.109375" customWidth="1"/>
    <col min="11781" max="11781" width="26.33203125" customWidth="1"/>
    <col min="12033" max="12033" width="19.109375" bestFit="1" customWidth="1"/>
    <col min="12034" max="12034" width="21.33203125" customWidth="1"/>
    <col min="12035" max="12035" width="15.6640625" customWidth="1"/>
    <col min="12036" max="12036" width="16.109375" customWidth="1"/>
    <col min="12037" max="12037" width="26.33203125" customWidth="1"/>
    <col min="12289" max="12289" width="19.109375" bestFit="1" customWidth="1"/>
    <col min="12290" max="12290" width="21.33203125" customWidth="1"/>
    <col min="12291" max="12291" width="15.6640625" customWidth="1"/>
    <col min="12292" max="12292" width="16.109375" customWidth="1"/>
    <col min="12293" max="12293" width="26.33203125" customWidth="1"/>
    <col min="12545" max="12545" width="19.109375" bestFit="1" customWidth="1"/>
    <col min="12546" max="12546" width="21.33203125" customWidth="1"/>
    <col min="12547" max="12547" width="15.6640625" customWidth="1"/>
    <col min="12548" max="12548" width="16.109375" customWidth="1"/>
    <col min="12549" max="12549" width="26.33203125" customWidth="1"/>
    <col min="12801" max="12801" width="19.109375" bestFit="1" customWidth="1"/>
    <col min="12802" max="12802" width="21.33203125" customWidth="1"/>
    <col min="12803" max="12803" width="15.6640625" customWidth="1"/>
    <col min="12804" max="12804" width="16.109375" customWidth="1"/>
    <col min="12805" max="12805" width="26.33203125" customWidth="1"/>
    <col min="13057" max="13057" width="19.109375" bestFit="1" customWidth="1"/>
    <col min="13058" max="13058" width="21.33203125" customWidth="1"/>
    <col min="13059" max="13059" width="15.6640625" customWidth="1"/>
    <col min="13060" max="13060" width="16.109375" customWidth="1"/>
    <col min="13061" max="13061" width="26.33203125" customWidth="1"/>
    <col min="13313" max="13313" width="19.109375" bestFit="1" customWidth="1"/>
    <col min="13314" max="13314" width="21.33203125" customWidth="1"/>
    <col min="13315" max="13315" width="15.6640625" customWidth="1"/>
    <col min="13316" max="13316" width="16.109375" customWidth="1"/>
    <col min="13317" max="13317" width="26.33203125" customWidth="1"/>
    <col min="13569" max="13569" width="19.109375" bestFit="1" customWidth="1"/>
    <col min="13570" max="13570" width="21.33203125" customWidth="1"/>
    <col min="13571" max="13571" width="15.6640625" customWidth="1"/>
    <col min="13572" max="13572" width="16.109375" customWidth="1"/>
    <col min="13573" max="13573" width="26.33203125" customWidth="1"/>
    <col min="13825" max="13825" width="19.109375" bestFit="1" customWidth="1"/>
    <col min="13826" max="13826" width="21.33203125" customWidth="1"/>
    <col min="13827" max="13827" width="15.6640625" customWidth="1"/>
    <col min="13828" max="13828" width="16.109375" customWidth="1"/>
    <col min="13829" max="13829" width="26.33203125" customWidth="1"/>
    <col min="14081" max="14081" width="19.109375" bestFit="1" customWidth="1"/>
    <col min="14082" max="14082" width="21.33203125" customWidth="1"/>
    <col min="14083" max="14083" width="15.6640625" customWidth="1"/>
    <col min="14084" max="14084" width="16.109375" customWidth="1"/>
    <col min="14085" max="14085" width="26.33203125" customWidth="1"/>
    <col min="14337" max="14337" width="19.109375" bestFit="1" customWidth="1"/>
    <col min="14338" max="14338" width="21.33203125" customWidth="1"/>
    <col min="14339" max="14339" width="15.6640625" customWidth="1"/>
    <col min="14340" max="14340" width="16.109375" customWidth="1"/>
    <col min="14341" max="14341" width="26.33203125" customWidth="1"/>
    <col min="14593" max="14593" width="19.109375" bestFit="1" customWidth="1"/>
    <col min="14594" max="14594" width="21.33203125" customWidth="1"/>
    <col min="14595" max="14595" width="15.6640625" customWidth="1"/>
    <col min="14596" max="14596" width="16.109375" customWidth="1"/>
    <col min="14597" max="14597" width="26.33203125" customWidth="1"/>
    <col min="14849" max="14849" width="19.109375" bestFit="1" customWidth="1"/>
    <col min="14850" max="14850" width="21.33203125" customWidth="1"/>
    <col min="14851" max="14851" width="15.6640625" customWidth="1"/>
    <col min="14852" max="14852" width="16.109375" customWidth="1"/>
    <col min="14853" max="14853" width="26.33203125" customWidth="1"/>
    <col min="15105" max="15105" width="19.109375" bestFit="1" customWidth="1"/>
    <col min="15106" max="15106" width="21.33203125" customWidth="1"/>
    <col min="15107" max="15107" width="15.6640625" customWidth="1"/>
    <col min="15108" max="15108" width="16.109375" customWidth="1"/>
    <col min="15109" max="15109" width="26.33203125" customWidth="1"/>
    <col min="15361" max="15361" width="19.109375" bestFit="1" customWidth="1"/>
    <col min="15362" max="15362" width="21.33203125" customWidth="1"/>
    <col min="15363" max="15363" width="15.6640625" customWidth="1"/>
    <col min="15364" max="15364" width="16.109375" customWidth="1"/>
    <col min="15365" max="15365" width="26.33203125" customWidth="1"/>
    <col min="15617" max="15617" width="19.109375" bestFit="1" customWidth="1"/>
    <col min="15618" max="15618" width="21.33203125" customWidth="1"/>
    <col min="15619" max="15619" width="15.6640625" customWidth="1"/>
    <col min="15620" max="15620" width="16.109375" customWidth="1"/>
    <col min="15621" max="15621" width="26.33203125" customWidth="1"/>
    <col min="15873" max="15873" width="19.109375" bestFit="1" customWidth="1"/>
    <col min="15874" max="15874" width="21.33203125" customWidth="1"/>
    <col min="15875" max="15875" width="15.6640625" customWidth="1"/>
    <col min="15876" max="15876" width="16.109375" customWidth="1"/>
    <col min="15877" max="15877" width="26.33203125" customWidth="1"/>
    <col min="16129" max="16129" width="19.109375" bestFit="1" customWidth="1"/>
    <col min="16130" max="16130" width="21.33203125" customWidth="1"/>
    <col min="16131" max="16131" width="15.6640625" customWidth="1"/>
    <col min="16132" max="16132" width="16.109375" customWidth="1"/>
    <col min="16133" max="16133" width="26.33203125" customWidth="1"/>
  </cols>
  <sheetData>
    <row r="1" spans="1:5" ht="15.6" x14ac:dyDescent="0.3">
      <c r="B1" s="1" t="s">
        <v>0</v>
      </c>
      <c r="E1" s="3">
        <v>41463</v>
      </c>
    </row>
    <row r="2" spans="1:5" x14ac:dyDescent="0.25">
      <c r="B2" t="s">
        <v>1</v>
      </c>
      <c r="E2" s="4"/>
    </row>
    <row r="3" spans="1:5" ht="13.8" thickBot="1" x14ac:dyDescent="0.3"/>
    <row r="4" spans="1:5" ht="13.8" thickBot="1" x14ac:dyDescent="0.3">
      <c r="A4" s="5" t="s">
        <v>2</v>
      </c>
      <c r="B4" s="6"/>
      <c r="C4" s="7"/>
      <c r="D4" s="7"/>
      <c r="E4" s="8"/>
    </row>
    <row r="5" spans="1:5" x14ac:dyDescent="0.25">
      <c r="A5" s="9" t="s">
        <v>3</v>
      </c>
      <c r="B5" s="10">
        <f>55*150*4</f>
        <v>33000</v>
      </c>
      <c r="C5" s="10"/>
      <c r="D5" s="10" t="s">
        <v>4</v>
      </c>
      <c r="E5" s="11"/>
    </row>
    <row r="6" spans="1:5" x14ac:dyDescent="0.25">
      <c r="A6" s="9" t="s">
        <v>5</v>
      </c>
      <c r="B6" s="10">
        <f>-(5*2*100+2*4*100)</f>
        <v>-1800</v>
      </c>
      <c r="C6" s="10"/>
      <c r="D6" s="10" t="s">
        <v>6</v>
      </c>
      <c r="E6" s="11"/>
    </row>
    <row r="7" spans="1:5" x14ac:dyDescent="0.25">
      <c r="A7" s="9" t="s">
        <v>7</v>
      </c>
      <c r="B7" s="10">
        <f>10*2*50</f>
        <v>1000</v>
      </c>
      <c r="C7" s="10"/>
      <c r="D7" s="12" t="s">
        <v>8</v>
      </c>
      <c r="E7" s="11"/>
    </row>
    <row r="8" spans="1:5" x14ac:dyDescent="0.25">
      <c r="A8" s="9" t="s">
        <v>9</v>
      </c>
      <c r="B8" s="10">
        <f>15*50</f>
        <v>750</v>
      </c>
      <c r="C8" s="10"/>
      <c r="D8" s="10" t="s">
        <v>10</v>
      </c>
      <c r="E8" s="11"/>
    </row>
    <row r="9" spans="1:5" ht="13.8" thickBot="1" x14ac:dyDescent="0.3">
      <c r="A9" s="9" t="s">
        <v>11</v>
      </c>
      <c r="B9" s="13">
        <v>60</v>
      </c>
      <c r="C9" s="10"/>
      <c r="D9" s="10"/>
      <c r="E9" s="11"/>
    </row>
    <row r="10" spans="1:5" ht="13.8" thickTop="1" x14ac:dyDescent="0.25">
      <c r="A10" s="9"/>
      <c r="B10" s="14">
        <f>SUM(B5:B9)</f>
        <v>33010</v>
      </c>
      <c r="C10" s="10"/>
      <c r="D10" s="10"/>
      <c r="E10" s="11"/>
    </row>
    <row r="11" spans="1:5" ht="13.8" thickBot="1" x14ac:dyDescent="0.3">
      <c r="A11" s="15"/>
      <c r="B11" s="16"/>
      <c r="C11" s="17"/>
      <c r="D11" s="17"/>
      <c r="E11" s="18"/>
    </row>
    <row r="12" spans="1:5" ht="13.8" thickBot="1" x14ac:dyDescent="0.3">
      <c r="A12" s="5" t="s">
        <v>12</v>
      </c>
      <c r="B12" s="6"/>
      <c r="C12" s="19" t="s">
        <v>13</v>
      </c>
      <c r="D12" s="19" t="s">
        <v>14</v>
      </c>
      <c r="E12" s="20" t="s">
        <v>15</v>
      </c>
    </row>
    <row r="13" spans="1:5" x14ac:dyDescent="0.25">
      <c r="A13" s="21" t="s">
        <v>3</v>
      </c>
      <c r="B13" s="22" t="s">
        <v>16</v>
      </c>
      <c r="C13" s="10">
        <f>(52+6+3.59)*55</f>
        <v>3387.4500000000003</v>
      </c>
      <c r="D13" s="10"/>
      <c r="E13" s="11" t="s">
        <v>17</v>
      </c>
    </row>
    <row r="14" spans="1:5" x14ac:dyDescent="0.25">
      <c r="A14" s="9"/>
      <c r="B14" s="22" t="s">
        <v>18</v>
      </c>
      <c r="C14" s="10">
        <f>30*55</f>
        <v>1650</v>
      </c>
      <c r="E14" s="11" t="s">
        <v>19</v>
      </c>
    </row>
    <row r="15" spans="1:5" x14ac:dyDescent="0.25">
      <c r="A15" s="9"/>
      <c r="B15" s="22" t="s">
        <v>20</v>
      </c>
      <c r="C15" s="10">
        <v>365</v>
      </c>
      <c r="E15" s="11"/>
    </row>
    <row r="16" spans="1:5" x14ac:dyDescent="0.25">
      <c r="A16" s="9"/>
      <c r="B16" s="22"/>
      <c r="C16" s="10"/>
      <c r="D16" s="10">
        <f>SUM(C13:C15)</f>
        <v>5402.4500000000007</v>
      </c>
      <c r="E16" s="11"/>
    </row>
    <row r="17" spans="1:5" x14ac:dyDescent="0.25">
      <c r="A17" s="9"/>
      <c r="B17" s="22"/>
      <c r="C17" s="10"/>
      <c r="D17" s="10"/>
      <c r="E17" s="11"/>
    </row>
    <row r="18" spans="1:5" x14ac:dyDescent="0.25">
      <c r="A18" s="9" t="s">
        <v>21</v>
      </c>
      <c r="B18" s="22" t="s">
        <v>22</v>
      </c>
      <c r="C18" s="10">
        <f>8*34*50</f>
        <v>13600</v>
      </c>
      <c r="D18" s="10"/>
      <c r="E18" s="11" t="s">
        <v>23</v>
      </c>
    </row>
    <row r="19" spans="1:5" x14ac:dyDescent="0.25">
      <c r="A19" s="9"/>
      <c r="B19" s="22" t="s">
        <v>24</v>
      </c>
      <c r="C19" s="10">
        <f>12*8</f>
        <v>96</v>
      </c>
      <c r="D19" s="10"/>
      <c r="E19" s="11" t="s">
        <v>25</v>
      </c>
    </row>
    <row r="20" spans="1:5" x14ac:dyDescent="0.25">
      <c r="A20" s="9"/>
      <c r="B20" s="23" t="s">
        <v>26</v>
      </c>
      <c r="C20" s="10">
        <v>160</v>
      </c>
      <c r="D20" s="10"/>
      <c r="E20" s="11" t="s">
        <v>27</v>
      </c>
    </row>
    <row r="21" spans="1:5" x14ac:dyDescent="0.25">
      <c r="A21" s="9"/>
      <c r="B21" s="23" t="s">
        <v>28</v>
      </c>
      <c r="C21" s="10">
        <f>8*40</f>
        <v>320</v>
      </c>
      <c r="D21" s="10">
        <f>SUM(C18:C21)</f>
        <v>14176</v>
      </c>
      <c r="E21" s="11" t="s">
        <v>29</v>
      </c>
    </row>
    <row r="22" spans="1:5" x14ac:dyDescent="0.25">
      <c r="A22" s="9"/>
      <c r="B22" s="23" t="s">
        <v>30</v>
      </c>
      <c r="C22" s="10">
        <f>40*12</f>
        <v>480</v>
      </c>
      <c r="D22" s="10"/>
      <c r="E22" s="11" t="s">
        <v>31</v>
      </c>
    </row>
    <row r="23" spans="1:5" x14ac:dyDescent="0.25">
      <c r="A23" s="9"/>
      <c r="B23" s="23" t="s">
        <v>32</v>
      </c>
      <c r="C23" s="10">
        <v>1000</v>
      </c>
      <c r="D23" s="10"/>
      <c r="E23" s="11" t="s">
        <v>33</v>
      </c>
    </row>
    <row r="24" spans="1:5" x14ac:dyDescent="0.25">
      <c r="A24" s="9"/>
      <c r="B24" s="22" t="s">
        <v>34</v>
      </c>
      <c r="C24" s="10">
        <v>1500</v>
      </c>
      <c r="D24" s="10"/>
      <c r="E24" s="11" t="s">
        <v>35</v>
      </c>
    </row>
    <row r="25" spans="1:5" x14ac:dyDescent="0.25">
      <c r="A25" s="9"/>
      <c r="B25" s="23" t="s">
        <v>36</v>
      </c>
      <c r="C25" s="10">
        <v>500</v>
      </c>
      <c r="D25" s="10"/>
      <c r="E25" s="11"/>
    </row>
    <row r="26" spans="1:5" x14ac:dyDescent="0.25">
      <c r="A26" s="9"/>
      <c r="B26" s="22" t="s">
        <v>37</v>
      </c>
      <c r="C26" s="10">
        <v>100</v>
      </c>
      <c r="D26" s="10"/>
      <c r="E26" s="11"/>
    </row>
    <row r="27" spans="1:5" x14ac:dyDescent="0.25">
      <c r="A27" s="9"/>
      <c r="B27" s="22" t="s">
        <v>38</v>
      </c>
      <c r="C27" s="10">
        <v>800</v>
      </c>
      <c r="D27" s="10"/>
      <c r="E27" s="11" t="s">
        <v>35</v>
      </c>
    </row>
    <row r="28" spans="1:5" x14ac:dyDescent="0.25">
      <c r="A28" s="9"/>
      <c r="B28" s="22"/>
      <c r="C28" s="10"/>
      <c r="D28" s="10">
        <f>SUM(C18:C27)</f>
        <v>18556</v>
      </c>
      <c r="E28" s="11"/>
    </row>
    <row r="29" spans="1:5" x14ac:dyDescent="0.25">
      <c r="A29" s="9"/>
      <c r="B29" s="22"/>
      <c r="C29" s="10"/>
      <c r="E29" s="11"/>
    </row>
    <row r="30" spans="1:5" x14ac:dyDescent="0.25">
      <c r="A30" s="9"/>
      <c r="B30" s="22"/>
      <c r="C30" s="10" t="s">
        <v>39</v>
      </c>
      <c r="D30" s="10"/>
      <c r="E30" s="11"/>
    </row>
    <row r="31" spans="1:5" x14ac:dyDescent="0.25">
      <c r="A31" s="9" t="s">
        <v>40</v>
      </c>
      <c r="B31" s="22" t="s">
        <v>41</v>
      </c>
      <c r="C31" s="10">
        <v>500</v>
      </c>
      <c r="D31" s="10">
        <f>C31</f>
        <v>500</v>
      </c>
      <c r="E31" s="11"/>
    </row>
    <row r="32" spans="1:5" x14ac:dyDescent="0.25">
      <c r="A32" s="9"/>
      <c r="B32" s="22"/>
      <c r="C32" s="10"/>
      <c r="D32" s="10"/>
      <c r="E32" s="11"/>
    </row>
    <row r="33" spans="1:5" x14ac:dyDescent="0.25">
      <c r="A33" s="9"/>
      <c r="B33" s="22"/>
      <c r="C33" s="10"/>
      <c r="D33" s="10"/>
      <c r="E33" s="11"/>
    </row>
    <row r="34" spans="1:5" x14ac:dyDescent="0.25">
      <c r="A34" s="9" t="s">
        <v>42</v>
      </c>
      <c r="B34" s="22" t="s">
        <v>43</v>
      </c>
      <c r="C34" s="10">
        <v>500</v>
      </c>
      <c r="D34" s="10">
        <f>C34</f>
        <v>500</v>
      </c>
      <c r="E34" s="11"/>
    </row>
    <row r="35" spans="1:5" x14ac:dyDescent="0.25">
      <c r="A35" s="9"/>
      <c r="B35" s="22"/>
      <c r="C35" s="10"/>
      <c r="D35" s="10"/>
      <c r="E35" s="11"/>
    </row>
    <row r="36" spans="1:5" x14ac:dyDescent="0.25">
      <c r="A36" s="9"/>
      <c r="B36" s="22"/>
      <c r="C36" s="10"/>
      <c r="D36" s="10"/>
      <c r="E36" s="11"/>
    </row>
    <row r="37" spans="1:5" x14ac:dyDescent="0.25">
      <c r="A37" s="9" t="s">
        <v>44</v>
      </c>
      <c r="B37" s="23" t="s">
        <v>45</v>
      </c>
      <c r="C37" s="10">
        <v>3200</v>
      </c>
      <c r="D37" s="10"/>
      <c r="E37" s="11"/>
    </row>
    <row r="38" spans="1:5" x14ac:dyDescent="0.25">
      <c r="A38" s="9"/>
      <c r="B38" s="22" t="s">
        <v>46</v>
      </c>
      <c r="C38" s="10">
        <v>100</v>
      </c>
      <c r="D38" s="10"/>
      <c r="E38" s="11" t="s">
        <v>47</v>
      </c>
    </row>
    <row r="39" spans="1:5" x14ac:dyDescent="0.25">
      <c r="A39" s="9"/>
      <c r="B39" s="22" t="s">
        <v>48</v>
      </c>
      <c r="C39" s="10">
        <v>360</v>
      </c>
      <c r="D39" s="10"/>
      <c r="E39" s="11" t="s">
        <v>49</v>
      </c>
    </row>
    <row r="40" spans="1:5" x14ac:dyDescent="0.25">
      <c r="A40" s="9"/>
      <c r="B40" s="22" t="s">
        <v>50</v>
      </c>
      <c r="C40" s="10">
        <v>400</v>
      </c>
      <c r="D40" s="10"/>
      <c r="E40" s="11" t="s">
        <v>51</v>
      </c>
    </row>
    <row r="41" spans="1:5" x14ac:dyDescent="0.25">
      <c r="A41" s="9"/>
      <c r="B41" s="23" t="s">
        <v>52</v>
      </c>
      <c r="C41" s="10">
        <v>600</v>
      </c>
      <c r="D41" s="10"/>
      <c r="E41" s="11"/>
    </row>
    <row r="42" spans="1:5" x14ac:dyDescent="0.25">
      <c r="A42" s="9"/>
      <c r="B42" s="24" t="s">
        <v>53</v>
      </c>
      <c r="C42" s="25">
        <v>-1108</v>
      </c>
      <c r="D42" s="10"/>
      <c r="E42" s="11"/>
    </row>
    <row r="43" spans="1:5" x14ac:dyDescent="0.25">
      <c r="A43" s="9"/>
      <c r="B43" s="22"/>
      <c r="C43" s="10"/>
      <c r="D43" s="10">
        <f>SUM(C36:C43)</f>
        <v>3552</v>
      </c>
      <c r="E43" s="11"/>
    </row>
    <row r="44" spans="1:5" x14ac:dyDescent="0.25">
      <c r="A44" s="9"/>
      <c r="B44" s="22"/>
      <c r="C44" s="10"/>
      <c r="D44" s="10"/>
      <c r="E44" s="11"/>
    </row>
    <row r="45" spans="1:5" x14ac:dyDescent="0.25">
      <c r="A45" s="9" t="s">
        <v>54</v>
      </c>
      <c r="B45" s="22" t="s">
        <v>55</v>
      </c>
      <c r="C45" s="10">
        <v>2000</v>
      </c>
      <c r="D45" s="10"/>
      <c r="E45" s="11"/>
    </row>
    <row r="46" spans="1:5" x14ac:dyDescent="0.25">
      <c r="A46" s="9"/>
      <c r="B46" s="22" t="s">
        <v>56</v>
      </c>
      <c r="C46" s="10"/>
      <c r="D46" s="10"/>
      <c r="E46" s="11"/>
    </row>
    <row r="47" spans="1:5" x14ac:dyDescent="0.25">
      <c r="A47" s="9"/>
      <c r="B47" s="22" t="s">
        <v>57</v>
      </c>
      <c r="C47" s="10">
        <v>1000</v>
      </c>
      <c r="D47" s="10">
        <f>SUM(C45:C47)</f>
        <v>3000</v>
      </c>
      <c r="E47" s="11"/>
    </row>
    <row r="48" spans="1:5" x14ac:dyDescent="0.25">
      <c r="A48" s="9"/>
      <c r="B48" s="22"/>
      <c r="C48" s="10"/>
      <c r="D48" s="10"/>
      <c r="E48" s="11"/>
    </row>
    <row r="49" spans="1:5" x14ac:dyDescent="0.25">
      <c r="A49" s="9" t="s">
        <v>58</v>
      </c>
      <c r="B49" s="22"/>
      <c r="C49" s="10">
        <v>0</v>
      </c>
      <c r="D49" s="10"/>
      <c r="E49" s="11"/>
    </row>
    <row r="50" spans="1:5" x14ac:dyDescent="0.25">
      <c r="A50" s="9"/>
      <c r="B50" s="22"/>
      <c r="C50" s="10"/>
      <c r="D50" s="10"/>
      <c r="E50" s="11"/>
    </row>
    <row r="51" spans="1:5" x14ac:dyDescent="0.25">
      <c r="A51" s="9"/>
      <c r="B51" s="22"/>
      <c r="C51" s="10"/>
      <c r="D51" s="10"/>
      <c r="E51" s="11"/>
    </row>
    <row r="52" spans="1:5" x14ac:dyDescent="0.25">
      <c r="A52" s="9" t="s">
        <v>59</v>
      </c>
      <c r="B52" s="22" t="s">
        <v>60</v>
      </c>
      <c r="C52" s="10">
        <v>500</v>
      </c>
      <c r="D52" s="10">
        <f>SUM(C52)</f>
        <v>500</v>
      </c>
      <c r="E52" s="11"/>
    </row>
    <row r="53" spans="1:5" x14ac:dyDescent="0.25">
      <c r="A53" s="9"/>
      <c r="B53" s="22"/>
      <c r="C53" s="10"/>
      <c r="D53" s="10"/>
      <c r="E53" s="11"/>
    </row>
    <row r="54" spans="1:5" x14ac:dyDescent="0.25">
      <c r="A54" s="9"/>
      <c r="B54" s="22"/>
      <c r="C54" s="10"/>
      <c r="D54" s="10"/>
      <c r="E54" s="11"/>
    </row>
    <row r="55" spans="1:5" x14ac:dyDescent="0.25">
      <c r="A55" s="9"/>
      <c r="B55" s="22"/>
      <c r="C55" s="10"/>
      <c r="D55" s="10"/>
      <c r="E55" s="11"/>
    </row>
    <row r="56" spans="1:5" ht="13.8" thickBot="1" x14ac:dyDescent="0.3">
      <c r="A56" s="9" t="s">
        <v>61</v>
      </c>
      <c r="B56" s="22"/>
      <c r="C56" s="10"/>
      <c r="D56" s="13">
        <v>1000</v>
      </c>
      <c r="E56" s="11"/>
    </row>
    <row r="57" spans="1:5" ht="14.4" thickTop="1" thickBot="1" x14ac:dyDescent="0.3">
      <c r="A57" s="15"/>
      <c r="B57" s="16"/>
      <c r="C57" s="17"/>
      <c r="D57" s="26">
        <f>D16+D28+D31+D34+D43+D47+D52+D56</f>
        <v>33010.449999999997</v>
      </c>
      <c r="E5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David J [FPM]</dc:creator>
  <cp:lastModifiedBy>Miller, David J [FPM]</cp:lastModifiedBy>
  <dcterms:created xsi:type="dcterms:W3CDTF">2013-07-08T16:05:13Z</dcterms:created>
  <dcterms:modified xsi:type="dcterms:W3CDTF">2013-07-08T16:06:20Z</dcterms:modified>
</cp:coreProperties>
</file>