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abailey/Desktop/untitled folder/"/>
    </mc:Choice>
  </mc:AlternateContent>
  <xr:revisionPtr revIDLastSave="0" documentId="8_{5D0CADC1-AE30-684B-B605-96307279841C}" xr6:coauthVersionLast="45" xr6:coauthVersionMax="45" xr10:uidLastSave="{00000000-0000-0000-0000-000000000000}"/>
  <bookViews>
    <workbookView xWindow="240" yWindow="460" windowWidth="32960" windowHeight="19260" activeTab="1" xr2:uid="{04D98188-CA1F-F242-89E4-14BD960F71F7}"/>
  </bookViews>
  <sheets>
    <sheet name="2019 2020 Budget Statement" sheetId="3" r:id="rId1"/>
    <sheet name="2019 2020 Budget by Month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3" l="1"/>
  <c r="B32" i="3"/>
  <c r="B31" i="3"/>
  <c r="B30" i="3"/>
  <c r="B27" i="3"/>
  <c r="B26" i="3"/>
  <c r="B25" i="3"/>
  <c r="B24" i="3"/>
  <c r="B23" i="3"/>
  <c r="B22" i="3"/>
  <c r="B21" i="3"/>
  <c r="B19" i="3"/>
  <c r="B18" i="3"/>
  <c r="B17" i="3"/>
  <c r="B16" i="3"/>
  <c r="B15" i="3"/>
  <c r="B1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B38" i="1" l="1"/>
  <c r="K36" i="1"/>
  <c r="J36" i="1"/>
  <c r="I36" i="1"/>
  <c r="H36" i="1"/>
  <c r="G36" i="1"/>
  <c r="F36" i="1"/>
  <c r="E36" i="1"/>
  <c r="B36" i="1"/>
  <c r="N32" i="1"/>
  <c r="A37" i="3" l="1"/>
  <c r="A35" i="3"/>
  <c r="M10" i="1"/>
  <c r="L10" i="1"/>
  <c r="K10" i="1"/>
  <c r="J10" i="1"/>
  <c r="I10" i="1"/>
  <c r="H10" i="1"/>
  <c r="G10" i="1"/>
  <c r="F10" i="1"/>
  <c r="E10" i="1"/>
  <c r="D10" i="1"/>
  <c r="C10" i="1"/>
  <c r="B10" i="1"/>
  <c r="M34" i="1"/>
  <c r="M36" i="1" s="1"/>
  <c r="L34" i="1"/>
  <c r="L36" i="1" s="1"/>
  <c r="K34" i="1"/>
  <c r="J34" i="1"/>
  <c r="I34" i="1"/>
  <c r="H34" i="1"/>
  <c r="G34" i="1"/>
  <c r="F34" i="1"/>
  <c r="E34" i="1"/>
  <c r="D34" i="1"/>
  <c r="D36" i="1" s="1"/>
  <c r="C34" i="1"/>
  <c r="C36" i="1" s="1"/>
  <c r="C38" i="1" s="1"/>
  <c r="B34" i="1"/>
  <c r="N31" i="1"/>
  <c r="N30" i="1"/>
  <c r="N29" i="1"/>
  <c r="N6" i="1"/>
  <c r="A12" i="3"/>
  <c r="A10" i="3"/>
  <c r="A8" i="3"/>
  <c r="A7" i="3"/>
  <c r="A6" i="3"/>
  <c r="A4" i="3"/>
  <c r="N18" i="1"/>
  <c r="N8" i="1"/>
  <c r="B8" i="3" s="1"/>
  <c r="N7" i="1"/>
  <c r="B7" i="3" s="1"/>
  <c r="D38" i="1" l="1"/>
  <c r="E38" i="1" s="1"/>
  <c r="F38" i="1" s="1"/>
  <c r="G38" i="1" s="1"/>
  <c r="H38" i="1" s="1"/>
  <c r="I38" i="1" s="1"/>
  <c r="J38" i="1" s="1"/>
  <c r="K38" i="1" s="1"/>
  <c r="L38" i="1" s="1"/>
  <c r="M38" i="1" s="1"/>
  <c r="N28" i="1"/>
  <c r="B29" i="3" s="1"/>
  <c r="N27" i="1" l="1"/>
  <c r="B28" i="3" s="1"/>
  <c r="N26" i="1"/>
  <c r="N25" i="1"/>
  <c r="N24" i="1"/>
  <c r="N23" i="1"/>
  <c r="N22" i="1"/>
  <c r="N21" i="1"/>
  <c r="N20" i="1"/>
  <c r="N19" i="1"/>
  <c r="B20" i="3" s="1"/>
  <c r="N17" i="1"/>
  <c r="N16" i="1"/>
  <c r="N15" i="1"/>
  <c r="N14" i="1"/>
  <c r="N13" i="1"/>
  <c r="N34" i="1" l="1"/>
  <c r="C35" i="3"/>
  <c r="N10" i="1" l="1"/>
  <c r="B6" i="3"/>
  <c r="C10" i="3" s="1"/>
  <c r="C37" i="3" s="1"/>
  <c r="N36" i="1" l="1"/>
</calcChain>
</file>

<file path=xl/sharedStrings.xml><?xml version="1.0" encoding="utf-8"?>
<sst xmlns="http://schemas.openxmlformats.org/spreadsheetml/2006/main" count="44" uniqueCount="42">
  <si>
    <t>INCOME</t>
  </si>
  <si>
    <t>RYLA</t>
  </si>
  <si>
    <t>REGL</t>
  </si>
  <si>
    <t>PENN VALLEY LITTLE LEAGUE</t>
  </si>
  <si>
    <t>ANTI BULLING @ READY SPRINGS</t>
  </si>
  <si>
    <t>Roots &amp; Wings Ed Foundation (Wine Cruise)</t>
  </si>
  <si>
    <t>VALS &amp; SALS OR GRAD NIGHT</t>
  </si>
  <si>
    <t>TEACHER APPRECIATION</t>
  </si>
  <si>
    <t>MIM</t>
  </si>
  <si>
    <t>EASTER EGG HUNT</t>
  </si>
  <si>
    <t>BOOKS FOR SCHOOLS</t>
  </si>
  <si>
    <t>WATER PROJECT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</si>
  <si>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</si>
  <si>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</si>
  <si>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</si>
  <si>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</si>
  <si>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</si>
  <si>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</si>
  <si>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</si>
  <si>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</si>
  <si>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</si>
  <si>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</si>
  <si>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</si>
  <si>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</si>
  <si>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Disc &amp; Dine</t>
  </si>
  <si>
    <t>Totals</t>
  </si>
  <si>
    <t>Total</t>
  </si>
  <si>
    <t>Music Contest</t>
  </si>
  <si>
    <t>Bailey Scholarship</t>
  </si>
  <si>
    <t>Penn Valley Rotary Club Foundation 2019/2020 Budget-1st Draft</t>
  </si>
  <si>
    <t>EXPENSES</t>
  </si>
  <si>
    <t>SHELTER BOX</t>
  </si>
  <si>
    <t>Landis Scholarshhip</t>
  </si>
  <si>
    <t>Anti-Bulling Grant</t>
  </si>
  <si>
    <t>Golf for Kids</t>
  </si>
  <si>
    <t>Biusiness Expense</t>
  </si>
  <si>
    <t>Supplies</t>
  </si>
  <si>
    <t>Club Speech Contest</t>
  </si>
  <si>
    <t>Net Ordinary Income</t>
  </si>
  <si>
    <t>Gold  Country Senior Services Meal on Wheels</t>
  </si>
  <si>
    <t>YTD Net</t>
  </si>
  <si>
    <t>Penn Valley Rotary Club Foundation 2019/2020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</si>
</sst>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 inden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ill="1" applyAlignment="1">
      <alignment horizontal="left" wrapText="1" indent="1"/>
    </xf>
    <xf numFmtId="164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vertical="top"/>
    </xf>
    <xf numFmtId="164" fontId="1" fillId="0" borderId="0" xfId="1" applyNumberFormat="1" applyFont="1"/>
    <xf numFmtId="164" fontId="2" fillId="0" borderId="0" xfId="1" applyNumberFormat="1" applyFont="1"/>
    <xf numFmtId="0" fontId="0" fillId="0" borderId="0" xfId="0" applyFont="1"/>
    <xf numFmtId="164" fontId="1" fillId="0" borderId="0" xfId="0" applyNumberFormat="1" applyFont="1"/>
    <xf numFmtId="38" fontId="1" fillId="0" borderId="0" xfId="0" applyNumberFormat="1" applyFont="1"/>
    <xf numFmtId="164" fontId="0" fillId="0" borderId="0" xfId="1" applyNumberFormat="1" applyFont="1" applyFill="1"/>
    <xf numFmtId="164" fontId="0" fillId="0" borderId="0" xfId="1" applyNumberFormat="1" applyFont="1" applyAlignment="1">
      <alignment vertical="top"/>
    </xf>
    <xf numFmtId="38" fontId="1" fillId="0" borderId="0" xfId="1" applyNumberFormat="1" applyFont="1"/>
    <xf numFmtId="0" fontId="0" fillId="0" borderId="0" xfId="0" applyAlignment="1">
      <alignment horizontal="left" vertical="top" wrapText="1" indent="1"/>
    </xf>
    <xf numFmtId="0" fontId="0" fillId="0" borderId="0" xfId="0" applyFont="1" applyAlignment="1">
      <alignment horizontal="left" wrapText="1" indent="1"/>
    </xf>
    <xf numFmtId="164" fontId="0" fillId="0" borderId="1" xfId="1" applyNumberFormat="1" applyFont="1" applyBorder="1" applyAlignment="1">
      <alignment horizontal="left" indent="1"/>
    </xf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1" fillId="0" borderId="1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0" fillId="0" borderId="1" xfId="0" applyFill="1" applyBorder="1" applyAlignment="1">
      <alignment horizontal="left" wrapText="1" indent="1"/>
    </xf>
    <xf numFmtId="38" fontId="0" fillId="0" borderId="0" xfId="0" applyNumberFormat="1"/>
    <xf numFmtId="164" fontId="0" fillId="0" borderId="0" xfId="1" applyNumberFormat="1" applyFont="1" applyFill="1" applyAlignment="1">
      <alignment vertical="top"/>
    </xf>
    <xf numFmtId="0" fontId="0" fillId="0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829BB-2971-3246-B0E0-044B2158900F}">
  <dimension ref="A1:C39"/>
  <sheetViews>
    <sheetView workbookViewId="0">
      <selection activeCell="B15" sqref="B15:B33"/>
    </sheetView>
  </sheetViews>
  <sheetFormatPr baseColWidth="10" defaultRowHeight="16" x14ac:dyDescent="0.2"/>
  <cols>
    <col min="1" max="1" width="32.83203125" style="1" customWidth="1"/>
    <col min="3" max="3" width="12.6640625" customWidth="1"/>
  </cols>
  <sheetData>
    <row r="1" spans="1:3" ht="34" x14ac:dyDescent="0.2">
      <c r="A1" s="1" t="s">
        <v>29</v>
      </c>
    </row>
    <row r="3" spans="1:3" x14ac:dyDescent="0.2">
      <c r="B3" s="3"/>
    </row>
    <row r="4" spans="1:3" ht="17" x14ac:dyDescent="0.2">
      <c r="A4" s="4" t="str">
        <f>+'2019 2020 Budget by Month'!A5</f>
        <v>INCOME</v>
      </c>
    </row>
    <row r="5" spans="1:3" x14ac:dyDescent="0.2">
      <c r="A5" s="4"/>
    </row>
    <row r="6" spans="1:3" ht="17" x14ac:dyDescent="0.2">
      <c r="A6" s="18" t="str">
        <f>+'2019 2020 Budget by Month'!A6</f>
        <v>Disc &amp; Dine</v>
      </c>
      <c r="B6" s="6">
        <f>'2019 2020 Budget by Month'!N6</f>
        <v>4309.3999999999996</v>
      </c>
    </row>
    <row r="7" spans="1:3" ht="17" x14ac:dyDescent="0.2">
      <c r="A7" s="18" t="str">
        <f>+'2019 2020 Budget by Month'!A7</f>
        <v>Anti-Bulling Grant</v>
      </c>
      <c r="B7" s="6">
        <f>'2019 2020 Budget by Month'!N7</f>
        <v>1464</v>
      </c>
    </row>
    <row r="8" spans="1:3" ht="17" x14ac:dyDescent="0.2">
      <c r="A8" s="18" t="str">
        <f>+'2019 2020 Budget by Month'!A8</f>
        <v>Golf for Kids</v>
      </c>
      <c r="B8" s="6">
        <f>'2019 2020 Budget by Month'!N8</f>
        <v>4881</v>
      </c>
    </row>
    <row r="9" spans="1:3" x14ac:dyDescent="0.2">
      <c r="A9" s="4"/>
    </row>
    <row r="10" spans="1:3" ht="17" x14ac:dyDescent="0.2">
      <c r="A10" s="4" t="str">
        <f>+'2019 2020 Budget by Month'!A10</f>
        <v>Total</v>
      </c>
      <c r="C10" s="9">
        <f>SUM(B6:B9)</f>
        <v>10654.4</v>
      </c>
    </row>
    <row r="11" spans="1:3" x14ac:dyDescent="0.2">
      <c r="A11" s="4"/>
    </row>
    <row r="12" spans="1:3" ht="17" x14ac:dyDescent="0.2">
      <c r="A12" s="4" t="str">
        <f>+'2019 2020 Budget by Month'!A12</f>
        <v>EXPENSES</v>
      </c>
    </row>
    <row r="13" spans="1:3" x14ac:dyDescent="0.2">
      <c r="A13" s="4"/>
    </row>
    <row r="14" spans="1:3" ht="17" x14ac:dyDescent="0.2">
      <c r="A14" s="18" t="str">
        <f>+'2019 2020 Budget by Month'!A13</f>
        <v>RYLA</v>
      </c>
      <c r="B14" s="10">
        <f>+'2019 2020 Budget by Month'!N13</f>
        <v>1500</v>
      </c>
      <c r="C14" s="3"/>
    </row>
    <row r="15" spans="1:3" ht="17" x14ac:dyDescent="0.2">
      <c r="A15" s="18" t="str">
        <f>+'2019 2020 Budget by Month'!A14</f>
        <v>REGL</v>
      </c>
      <c r="B15" s="10">
        <f>+'2019 2020 Budget by Month'!N14</f>
        <v>1600</v>
      </c>
    </row>
    <row r="16" spans="1:3" ht="17" x14ac:dyDescent="0.2">
      <c r="A16" s="18" t="str">
        <f>+'2019 2020 Budget by Month'!A15</f>
        <v>PENN VALLEY LITTLE LEAGUE</v>
      </c>
      <c r="B16" s="10">
        <f>+'2019 2020 Budget by Month'!N15</f>
        <v>720</v>
      </c>
    </row>
    <row r="17" spans="1:2" ht="17" x14ac:dyDescent="0.2">
      <c r="A17" s="18" t="str">
        <f>+'2019 2020 Budget by Month'!A16</f>
        <v>ANTI BULLING @ READY SPRINGS</v>
      </c>
      <c r="B17" s="10">
        <f>+'2019 2020 Budget by Month'!N16</f>
        <v>3141</v>
      </c>
    </row>
    <row r="18" spans="1:2" ht="17" x14ac:dyDescent="0.2">
      <c r="A18" s="18" t="str">
        <f>+'2019 2020 Budget by Month'!A17</f>
        <v>Music Contest</v>
      </c>
      <c r="B18" s="10">
        <f>+'2019 2020 Budget by Month'!N17</f>
        <v>0</v>
      </c>
    </row>
    <row r="19" spans="1:2" ht="17" x14ac:dyDescent="0.2">
      <c r="A19" s="18" t="str">
        <f>+'2019 2020 Budget by Month'!A18</f>
        <v>Club Speech Contest</v>
      </c>
      <c r="B19" s="10">
        <f>+'2019 2020 Budget by Month'!N18</f>
        <v>100</v>
      </c>
    </row>
    <row r="20" spans="1:2" ht="17" x14ac:dyDescent="0.2">
      <c r="A20" s="18" t="str">
        <f>+'2019 2020 Budget by Month'!A19</f>
        <v>Roots &amp; Wings Ed Foundation (Wine Cruise)</v>
      </c>
      <c r="B20" s="10">
        <f>+'2019 2020 Budget by Month'!N19</f>
        <v>250</v>
      </c>
    </row>
    <row r="21" spans="1:2" s="8" customFormat="1" ht="17" x14ac:dyDescent="0.2">
      <c r="A21" s="18" t="str">
        <f>+'2019 2020 Budget by Month'!A20</f>
        <v>VALS &amp; SALS OR GRAD NIGHT</v>
      </c>
      <c r="B21" s="10">
        <f>+'2019 2020 Budget by Month'!N20</f>
        <v>0</v>
      </c>
    </row>
    <row r="22" spans="1:2" ht="17" x14ac:dyDescent="0.2">
      <c r="A22" s="18" t="str">
        <f>+'2019 2020 Budget by Month'!A21</f>
        <v>TEACHER APPRECIATION</v>
      </c>
      <c r="B22" s="10">
        <f>+'2019 2020 Budget by Month'!N21</f>
        <v>0</v>
      </c>
    </row>
    <row r="23" spans="1:2" ht="17" x14ac:dyDescent="0.2">
      <c r="A23" s="18" t="str">
        <f>+'2019 2020 Budget by Month'!A22</f>
        <v>MIM</v>
      </c>
      <c r="B23" s="10">
        <f>+'2019 2020 Budget by Month'!N22</f>
        <v>0</v>
      </c>
    </row>
    <row r="24" spans="1:2" ht="17" x14ac:dyDescent="0.2">
      <c r="A24" s="18" t="str">
        <f>+'2019 2020 Budget by Month'!A23</f>
        <v>EASTER EGG HUNT</v>
      </c>
      <c r="B24" s="10">
        <f>+'2019 2020 Budget by Month'!N23</f>
        <v>300</v>
      </c>
    </row>
    <row r="25" spans="1:2" ht="17" x14ac:dyDescent="0.2">
      <c r="A25" s="18" t="str">
        <f>+'2019 2020 Budget by Month'!A24</f>
        <v>BOOKS FOR SCHOOLS</v>
      </c>
      <c r="B25" s="10">
        <f>+'2019 2020 Budget by Month'!N24</f>
        <v>0</v>
      </c>
    </row>
    <row r="26" spans="1:2" ht="17" x14ac:dyDescent="0.2">
      <c r="A26" s="18" t="str">
        <f>+'2019 2020 Budget by Month'!A25</f>
        <v>SHELTER BOX</v>
      </c>
      <c r="B26" s="10">
        <f>+'2019 2020 Budget by Month'!N25</f>
        <v>0</v>
      </c>
    </row>
    <row r="27" spans="1:2" ht="17" x14ac:dyDescent="0.2">
      <c r="A27" s="18" t="str">
        <f>+'2019 2020 Budget by Month'!A26</f>
        <v>WATER PROJECT</v>
      </c>
      <c r="B27" s="10">
        <f>+'2019 2020 Budget by Month'!N26</f>
        <v>0</v>
      </c>
    </row>
    <row r="28" spans="1:2" ht="17" x14ac:dyDescent="0.2">
      <c r="A28" s="18" t="str">
        <f>+'2019 2020 Budget by Month'!A27</f>
        <v>Bailey Scholarship</v>
      </c>
      <c r="B28" s="10">
        <f>+'2019 2020 Budget by Month'!N27</f>
        <v>500</v>
      </c>
    </row>
    <row r="29" spans="1:2" ht="17" x14ac:dyDescent="0.2">
      <c r="A29" s="18" t="str">
        <f>+'2019 2020 Budget by Month'!A28</f>
        <v>Landis Scholarshhip</v>
      </c>
      <c r="B29" s="10">
        <f>+'2019 2020 Budget by Month'!N28</f>
        <v>1000</v>
      </c>
    </row>
    <row r="30" spans="1:2" ht="17" x14ac:dyDescent="0.2">
      <c r="A30" s="18" t="str">
        <f>+'2019 2020 Budget by Month'!A29</f>
        <v>Disc &amp; Dine</v>
      </c>
      <c r="B30" s="10">
        <f>+'2019 2020 Budget by Month'!N29</f>
        <v>810</v>
      </c>
    </row>
    <row r="31" spans="1:2" ht="17" x14ac:dyDescent="0.2">
      <c r="A31" s="18" t="str">
        <f>+'2019 2020 Budget by Month'!A30</f>
        <v>Biusiness Expense</v>
      </c>
      <c r="B31" s="10">
        <f>+'2019 2020 Budget by Month'!N30</f>
        <v>425</v>
      </c>
    </row>
    <row r="32" spans="1:2" ht="17" x14ac:dyDescent="0.2">
      <c r="A32" s="18" t="str">
        <f>+'2019 2020 Budget by Month'!A31</f>
        <v>Supplies</v>
      </c>
      <c r="B32" s="10">
        <f>+'2019 2020 Budget by Month'!N31</f>
        <v>27</v>
      </c>
    </row>
    <row r="33" spans="1:3" ht="34" x14ac:dyDescent="0.2">
      <c r="A33" s="18" t="str">
        <f>+'2019 2020 Budget by Month'!A32</f>
        <v>Gold  Country Senior Services Meal on Wheels</v>
      </c>
      <c r="B33" s="10">
        <f>+'2019 2020 Budget by Month'!N32</f>
        <v>500</v>
      </c>
    </row>
    <row r="34" spans="1:3" x14ac:dyDescent="0.2">
      <c r="A34" s="18"/>
      <c r="B34" s="10"/>
    </row>
    <row r="35" spans="1:3" ht="17" x14ac:dyDescent="0.2">
      <c r="A35" s="4" t="str">
        <f>+'2019 2020 Budget by Month'!A34</f>
        <v>Total</v>
      </c>
      <c r="B35" s="11"/>
      <c r="C35" s="12">
        <f>SUM(B14:B35)</f>
        <v>10873</v>
      </c>
    </row>
    <row r="36" spans="1:3" x14ac:dyDescent="0.2">
      <c r="A36" s="4"/>
      <c r="C36" s="3"/>
    </row>
    <row r="37" spans="1:3" ht="17" x14ac:dyDescent="0.2">
      <c r="A37" s="4" t="str">
        <f>+'2019 2020 Budget by Month'!A36</f>
        <v>Net Ordinary Income</v>
      </c>
      <c r="B37" s="3"/>
      <c r="C37" s="13">
        <f>+C10-C35</f>
        <v>-218.60000000000036</v>
      </c>
    </row>
    <row r="38" spans="1:3" x14ac:dyDescent="0.2">
      <c r="A38" s="4"/>
    </row>
    <row r="39" spans="1:3" x14ac:dyDescent="0.2">
      <c r="A3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B2653-27DE-2547-AEF0-6B5C2CFCC21C}">
  <dimension ref="A1:N40"/>
  <sheetViews>
    <sheetView tabSelected="1" zoomScale="133" zoomScaleNormal="133" workbookViewId="0">
      <pane xSplit="37180" ySplit="2740" topLeftCell="DF1" activePane="bottomLeft"/>
      <selection activeCell="M4" sqref="M4"/>
      <selection pane="topRight" activeCell="L1" sqref="L1:DL1048576"/>
      <selection pane="bottomLeft"/>
      <selection pane="bottomRight" activeCell="DF1" sqref="DF1"/>
    </sheetView>
  </sheetViews>
  <sheetFormatPr baseColWidth="10" defaultRowHeight="16" x14ac:dyDescent="0.2"/>
  <cols>
    <col min="1" max="1" width="32.83203125" style="1" customWidth="1"/>
    <col min="3" max="3" width="11" bestFit="1" customWidth="1"/>
    <col min="4" max="4" width="12" bestFit="1" customWidth="1"/>
    <col min="7" max="13" width="11" bestFit="1" customWidth="1"/>
    <col min="14" max="14" width="12" bestFit="1" customWidth="1"/>
  </cols>
  <sheetData>
    <row r="1" spans="1:14" ht="34" x14ac:dyDescent="0.2">
      <c r="A1" s="4" t="s">
        <v>41</v>
      </c>
    </row>
    <row r="3" spans="1:14" x14ac:dyDescent="0.2">
      <c r="E3">
        <v>2019</v>
      </c>
      <c r="K3">
        <v>2020</v>
      </c>
    </row>
    <row r="4" spans="1:14" x14ac:dyDescent="0.2">
      <c r="B4" t="s">
        <v>18</v>
      </c>
      <c r="C4" t="s">
        <v>19</v>
      </c>
      <c r="D4" t="s">
        <v>20</v>
      </c>
      <c r="E4" t="s">
        <v>21</v>
      </c>
      <c r="F4" t="s">
        <v>22</v>
      </c>
      <c r="G4" t="s">
        <v>23</v>
      </c>
      <c r="H4" t="s">
        <v>12</v>
      </c>
      <c r="I4" t="s">
        <v>13</v>
      </c>
      <c r="J4" t="s">
        <v>14</v>
      </c>
      <c r="K4" t="s">
        <v>15</v>
      </c>
      <c r="L4" t="s">
        <v>16</v>
      </c>
      <c r="M4" t="s">
        <v>17</v>
      </c>
      <c r="N4" s="3" t="s">
        <v>25</v>
      </c>
    </row>
    <row r="5" spans="1:14" ht="17" x14ac:dyDescent="0.2">
      <c r="A5" s="4" t="s">
        <v>0</v>
      </c>
    </row>
    <row r="6" spans="1:14" ht="17" x14ac:dyDescent="0.2">
      <c r="A6" s="2" t="s">
        <v>24</v>
      </c>
      <c r="B6" s="6"/>
      <c r="C6" s="6"/>
      <c r="D6" s="14">
        <v>4309.3999999999996</v>
      </c>
      <c r="E6" s="6"/>
      <c r="F6" s="6"/>
      <c r="G6" s="6"/>
      <c r="H6" s="6"/>
      <c r="I6" s="6"/>
      <c r="J6" s="6"/>
      <c r="K6" s="6"/>
      <c r="L6" s="6"/>
      <c r="M6" s="6"/>
      <c r="N6" s="6">
        <f>SUM(B6:M6)</f>
        <v>4309.3999999999996</v>
      </c>
    </row>
    <row r="7" spans="1:14" ht="17" x14ac:dyDescent="0.2">
      <c r="A7" s="5" t="s">
        <v>33</v>
      </c>
      <c r="B7" s="6"/>
      <c r="C7" s="6"/>
      <c r="D7" s="6"/>
      <c r="E7" s="6"/>
      <c r="F7" s="6"/>
      <c r="G7" s="14">
        <v>1464</v>
      </c>
      <c r="H7" s="6"/>
      <c r="I7" s="6"/>
      <c r="J7" s="6"/>
      <c r="K7" s="6"/>
      <c r="L7" s="6"/>
      <c r="M7" s="6"/>
      <c r="N7" s="6">
        <f t="shared" ref="N7:N8" si="0">SUM(B7:M7)</f>
        <v>1464</v>
      </c>
    </row>
    <row r="8" spans="1:14" s="7" customFormat="1" ht="17" x14ac:dyDescent="0.2">
      <c r="A8" s="2" t="s">
        <v>34</v>
      </c>
      <c r="B8" s="19"/>
      <c r="C8" s="19"/>
      <c r="D8" s="19">
        <v>4881</v>
      </c>
      <c r="E8" s="19"/>
      <c r="F8" s="19"/>
      <c r="G8" s="19"/>
      <c r="H8" s="19"/>
      <c r="I8" s="19"/>
      <c r="J8" s="19"/>
      <c r="K8" s="19"/>
      <c r="L8" s="19"/>
      <c r="M8" s="19"/>
      <c r="N8" s="19">
        <f t="shared" si="0"/>
        <v>4881</v>
      </c>
    </row>
    <row r="9" spans="1:14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7" x14ac:dyDescent="0.2">
      <c r="A10" s="4" t="s">
        <v>26</v>
      </c>
      <c r="B10" s="6">
        <f>SUM(B6:B8)</f>
        <v>0</v>
      </c>
      <c r="C10" s="6">
        <f t="shared" ref="C10:M10" si="1">SUM(C6:C8)</f>
        <v>0</v>
      </c>
      <c r="D10" s="6">
        <f t="shared" si="1"/>
        <v>9190.4</v>
      </c>
      <c r="E10" s="6">
        <f t="shared" si="1"/>
        <v>0</v>
      </c>
      <c r="F10" s="6">
        <f t="shared" si="1"/>
        <v>0</v>
      </c>
      <c r="G10" s="6">
        <f t="shared" si="1"/>
        <v>1464</v>
      </c>
      <c r="H10" s="6">
        <f t="shared" si="1"/>
        <v>0</v>
      </c>
      <c r="I10" s="6">
        <f t="shared" si="1"/>
        <v>0</v>
      </c>
      <c r="J10" s="6">
        <f t="shared" si="1"/>
        <v>0</v>
      </c>
      <c r="K10" s="6">
        <f t="shared" si="1"/>
        <v>0</v>
      </c>
      <c r="L10" s="6">
        <f t="shared" si="1"/>
        <v>0</v>
      </c>
      <c r="M10" s="6">
        <f t="shared" si="1"/>
        <v>0</v>
      </c>
      <c r="N10" s="9">
        <f>SUM(N6:N8)</f>
        <v>10654.4</v>
      </c>
    </row>
    <row r="11" spans="1:14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7" x14ac:dyDescent="0.2">
      <c r="A12" s="4" t="s">
        <v>30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7" x14ac:dyDescent="0.2">
      <c r="A13" s="2" t="s">
        <v>1</v>
      </c>
      <c r="B13" s="6"/>
      <c r="C13" s="6"/>
      <c r="D13" s="6"/>
      <c r="E13" s="6"/>
      <c r="F13" s="6"/>
      <c r="G13" s="6"/>
      <c r="H13" s="6">
        <v>1500</v>
      </c>
      <c r="I13" s="6"/>
      <c r="J13" s="6"/>
      <c r="K13" s="6"/>
      <c r="L13" s="6"/>
      <c r="M13" s="6"/>
      <c r="N13" s="6">
        <f t="shared" ref="N13:N32" si="2">SUM(B13:M13)</f>
        <v>1500</v>
      </c>
    </row>
    <row r="14" spans="1:14" ht="17" x14ac:dyDescent="0.2">
      <c r="A14" s="2" t="s">
        <v>2</v>
      </c>
      <c r="B14" s="6"/>
      <c r="C14" s="6"/>
      <c r="D14" s="6"/>
      <c r="E14" s="6"/>
      <c r="F14" s="6"/>
      <c r="G14" s="6"/>
      <c r="H14" s="6"/>
      <c r="I14" s="6">
        <v>1600</v>
      </c>
      <c r="J14" s="6"/>
      <c r="K14" s="6"/>
      <c r="L14" s="6"/>
      <c r="M14" s="6"/>
      <c r="N14" s="6">
        <f t="shared" si="2"/>
        <v>1600</v>
      </c>
    </row>
    <row r="15" spans="1:14" ht="17" x14ac:dyDescent="0.2">
      <c r="A15" s="2" t="s">
        <v>3</v>
      </c>
      <c r="B15" s="6"/>
      <c r="C15" s="6"/>
      <c r="D15" s="6"/>
      <c r="E15" s="6"/>
      <c r="F15" s="6"/>
      <c r="G15" s="6"/>
      <c r="H15" s="6"/>
      <c r="I15" s="6"/>
      <c r="J15" s="6">
        <v>720</v>
      </c>
      <c r="K15" s="6"/>
      <c r="L15" s="6"/>
      <c r="M15" s="6"/>
      <c r="N15" s="6">
        <f t="shared" si="2"/>
        <v>720</v>
      </c>
    </row>
    <row r="16" spans="1:14" ht="17" x14ac:dyDescent="0.2">
      <c r="A16" s="2" t="s">
        <v>4</v>
      </c>
      <c r="B16" s="6"/>
      <c r="C16" s="6"/>
      <c r="D16" s="6"/>
      <c r="E16" s="6"/>
      <c r="F16" s="6"/>
      <c r="G16" s="14">
        <v>3141</v>
      </c>
      <c r="H16" s="6"/>
      <c r="I16" s="6"/>
      <c r="J16" s="6"/>
      <c r="K16" s="6"/>
      <c r="L16" s="6"/>
      <c r="M16" s="6"/>
      <c r="N16" s="6">
        <f t="shared" si="2"/>
        <v>3141</v>
      </c>
    </row>
    <row r="17" spans="1:14" ht="17" x14ac:dyDescent="0.2">
      <c r="A17" s="2" t="s">
        <v>27</v>
      </c>
      <c r="B17" s="6"/>
      <c r="C17" s="6"/>
      <c r="D17" s="6"/>
      <c r="E17" s="6"/>
      <c r="F17" s="6"/>
      <c r="G17" s="6"/>
      <c r="H17" s="6"/>
      <c r="I17" s="6"/>
      <c r="J17" s="6"/>
      <c r="K17" s="14"/>
      <c r="L17" s="6"/>
      <c r="M17" s="6"/>
      <c r="N17" s="6">
        <f t="shared" si="2"/>
        <v>0</v>
      </c>
    </row>
    <row r="18" spans="1:14" ht="17" x14ac:dyDescent="0.2">
      <c r="A18" s="2" t="s">
        <v>37</v>
      </c>
      <c r="B18" s="6"/>
      <c r="C18" s="6"/>
      <c r="D18" s="6"/>
      <c r="E18" s="6"/>
      <c r="F18" s="6"/>
      <c r="G18" s="6"/>
      <c r="H18" s="6"/>
      <c r="I18" s="6"/>
      <c r="J18" s="6">
        <v>100</v>
      </c>
      <c r="K18" s="6"/>
      <c r="L18" s="6"/>
      <c r="M18" s="6"/>
      <c r="N18" s="6">
        <f t="shared" si="2"/>
        <v>100</v>
      </c>
    </row>
    <row r="19" spans="1:14" s="8" customFormat="1" ht="34" x14ac:dyDescent="0.2">
      <c r="A19" s="17" t="s">
        <v>5</v>
      </c>
      <c r="B19" s="15"/>
      <c r="C19" s="15">
        <v>250</v>
      </c>
      <c r="D19" s="27"/>
      <c r="E19" s="15"/>
      <c r="F19" s="15"/>
      <c r="G19" s="15"/>
      <c r="H19" s="15"/>
      <c r="I19" s="15"/>
      <c r="J19" s="15"/>
      <c r="K19" s="15"/>
      <c r="L19" s="15"/>
      <c r="M19" s="15"/>
      <c r="N19" s="15">
        <f t="shared" si="2"/>
        <v>250</v>
      </c>
    </row>
    <row r="20" spans="1:14" ht="17" x14ac:dyDescent="0.2">
      <c r="A20" s="2" t="s">
        <v>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>
        <f t="shared" si="2"/>
        <v>0</v>
      </c>
    </row>
    <row r="21" spans="1:14" ht="17" x14ac:dyDescent="0.2">
      <c r="A21" s="2" t="s">
        <v>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f t="shared" si="2"/>
        <v>0</v>
      </c>
    </row>
    <row r="22" spans="1:14" ht="17" x14ac:dyDescent="0.2">
      <c r="A22" s="2" t="s">
        <v>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>
        <f t="shared" si="2"/>
        <v>0</v>
      </c>
    </row>
    <row r="23" spans="1:14" ht="17" x14ac:dyDescent="0.2">
      <c r="A23" s="2" t="s">
        <v>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>
        <v>300</v>
      </c>
      <c r="M23" s="6"/>
      <c r="N23" s="6">
        <f t="shared" si="2"/>
        <v>300</v>
      </c>
    </row>
    <row r="24" spans="1:14" ht="17" x14ac:dyDescent="0.2">
      <c r="A24" s="2" t="s">
        <v>10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>
        <f t="shared" si="2"/>
        <v>0</v>
      </c>
    </row>
    <row r="25" spans="1:14" ht="17" x14ac:dyDescent="0.2">
      <c r="A25" s="2" t="s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>
        <f t="shared" si="2"/>
        <v>0</v>
      </c>
    </row>
    <row r="26" spans="1:14" ht="17" x14ac:dyDescent="0.2">
      <c r="A26" s="2" t="s">
        <v>11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>
        <f t="shared" si="2"/>
        <v>0</v>
      </c>
    </row>
    <row r="27" spans="1:14" ht="17" x14ac:dyDescent="0.2">
      <c r="A27" s="2" t="s">
        <v>28</v>
      </c>
      <c r="B27" s="6"/>
      <c r="C27" s="14">
        <v>500</v>
      </c>
      <c r="D27" s="6"/>
      <c r="E27" s="6"/>
      <c r="F27" s="6"/>
      <c r="G27" s="6"/>
      <c r="H27" s="6"/>
      <c r="I27" s="6"/>
      <c r="J27" s="6"/>
      <c r="K27" s="6"/>
      <c r="L27" s="6"/>
      <c r="M27" s="14"/>
      <c r="N27" s="6">
        <f t="shared" si="2"/>
        <v>500</v>
      </c>
    </row>
    <row r="28" spans="1:14" ht="17" x14ac:dyDescent="0.2">
      <c r="A28" s="2" t="s">
        <v>32</v>
      </c>
      <c r="B28" s="6"/>
      <c r="C28" s="14">
        <v>1000</v>
      </c>
      <c r="D28" s="6"/>
      <c r="E28" s="6"/>
      <c r="F28" s="6"/>
      <c r="G28" s="6"/>
      <c r="H28" s="6"/>
      <c r="I28" s="6"/>
      <c r="J28" s="6"/>
      <c r="K28" s="6"/>
      <c r="L28" s="6"/>
      <c r="M28" s="14"/>
      <c r="N28" s="6">
        <f t="shared" si="2"/>
        <v>1000</v>
      </c>
    </row>
    <row r="29" spans="1:14" ht="17" x14ac:dyDescent="0.2">
      <c r="A29" s="5" t="s">
        <v>24</v>
      </c>
      <c r="B29" s="6"/>
      <c r="C29" s="6"/>
      <c r="D29" s="14">
        <v>810</v>
      </c>
      <c r="E29" s="6"/>
      <c r="F29" s="6"/>
      <c r="G29" s="6"/>
      <c r="H29" s="6"/>
      <c r="I29" s="6"/>
      <c r="J29" s="6"/>
      <c r="K29" s="6"/>
      <c r="L29" s="6"/>
      <c r="M29" s="14"/>
      <c r="N29" s="6">
        <f t="shared" si="2"/>
        <v>810</v>
      </c>
    </row>
    <row r="30" spans="1:14" ht="17" x14ac:dyDescent="0.2">
      <c r="A30" s="5" t="s">
        <v>35</v>
      </c>
      <c r="B30" s="6"/>
      <c r="C30" s="6"/>
      <c r="D30" s="14"/>
      <c r="E30" s="6"/>
      <c r="F30" s="6"/>
      <c r="G30" s="6"/>
      <c r="H30" s="6"/>
      <c r="I30" s="6"/>
      <c r="J30" s="6"/>
      <c r="K30" s="6">
        <v>425</v>
      </c>
      <c r="L30" s="6"/>
      <c r="M30" s="14"/>
      <c r="N30" s="6">
        <f t="shared" si="2"/>
        <v>425</v>
      </c>
    </row>
    <row r="31" spans="1:14" ht="17" x14ac:dyDescent="0.2">
      <c r="A31" s="5" t="s">
        <v>36</v>
      </c>
      <c r="B31" s="23"/>
      <c r="C31" s="23">
        <v>27</v>
      </c>
      <c r="D31" s="24"/>
      <c r="E31" s="23"/>
      <c r="F31" s="23"/>
      <c r="G31" s="23"/>
      <c r="H31" s="23"/>
      <c r="I31" s="23"/>
      <c r="J31" s="23"/>
      <c r="K31" s="23"/>
      <c r="L31" s="23"/>
      <c r="M31" s="24"/>
      <c r="N31" s="23">
        <f t="shared" si="2"/>
        <v>27</v>
      </c>
    </row>
    <row r="32" spans="1:14" ht="34" x14ac:dyDescent="0.2">
      <c r="A32" s="25" t="s">
        <v>39</v>
      </c>
      <c r="B32" s="20"/>
      <c r="C32" s="20"/>
      <c r="D32" s="21"/>
      <c r="E32" s="20"/>
      <c r="F32" s="20"/>
      <c r="G32" s="20"/>
      <c r="H32" s="20"/>
      <c r="I32" s="20"/>
      <c r="J32" s="20"/>
      <c r="K32" s="20"/>
      <c r="L32" s="20">
        <v>500</v>
      </c>
      <c r="M32" s="21"/>
      <c r="N32" s="20">
        <f t="shared" si="2"/>
        <v>500</v>
      </c>
    </row>
    <row r="33" spans="1:14" x14ac:dyDescent="0.2">
      <c r="A33" s="5"/>
      <c r="B33" s="6"/>
      <c r="C33" s="6"/>
      <c r="D33" s="14"/>
      <c r="E33" s="6"/>
      <c r="F33" s="6"/>
      <c r="G33" s="6"/>
      <c r="H33" s="6"/>
      <c r="I33" s="6"/>
      <c r="J33" s="6"/>
      <c r="K33" s="6"/>
      <c r="L33" s="6"/>
      <c r="M33" s="14"/>
      <c r="N33" s="6"/>
    </row>
    <row r="34" spans="1:14" ht="17" x14ac:dyDescent="0.2">
      <c r="A34" s="4" t="s">
        <v>26</v>
      </c>
      <c r="B34" s="6">
        <f t="shared" ref="B34:M34" si="3">SUM(B13:B33)</f>
        <v>0</v>
      </c>
      <c r="C34" s="6">
        <f t="shared" si="3"/>
        <v>1777</v>
      </c>
      <c r="D34" s="6">
        <f t="shared" si="3"/>
        <v>810</v>
      </c>
      <c r="E34" s="6">
        <f t="shared" si="3"/>
        <v>0</v>
      </c>
      <c r="F34" s="6">
        <f t="shared" si="3"/>
        <v>0</v>
      </c>
      <c r="G34" s="6">
        <f t="shared" si="3"/>
        <v>3141</v>
      </c>
      <c r="H34" s="6">
        <f t="shared" si="3"/>
        <v>1500</v>
      </c>
      <c r="I34" s="6">
        <f t="shared" si="3"/>
        <v>1600</v>
      </c>
      <c r="J34" s="6">
        <f t="shared" si="3"/>
        <v>820</v>
      </c>
      <c r="K34" s="6">
        <f t="shared" si="3"/>
        <v>425</v>
      </c>
      <c r="L34" s="6">
        <f t="shared" si="3"/>
        <v>800</v>
      </c>
      <c r="M34" s="6">
        <f t="shared" si="3"/>
        <v>0</v>
      </c>
      <c r="N34" s="22">
        <f>SUM(N13:N32)</f>
        <v>10873</v>
      </c>
    </row>
    <row r="35" spans="1:14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7" x14ac:dyDescent="0.2">
      <c r="A36" s="4" t="s">
        <v>38</v>
      </c>
      <c r="B36" s="6">
        <f>+B10-B34</f>
        <v>0</v>
      </c>
      <c r="C36" s="6">
        <f t="shared" ref="C36:M36" si="4">+C10-C34</f>
        <v>-1777</v>
      </c>
      <c r="D36" s="6">
        <f t="shared" si="4"/>
        <v>8380.4</v>
      </c>
      <c r="E36" s="6">
        <f t="shared" si="4"/>
        <v>0</v>
      </c>
      <c r="F36" s="6">
        <f t="shared" si="4"/>
        <v>0</v>
      </c>
      <c r="G36" s="6">
        <f t="shared" si="4"/>
        <v>-1677</v>
      </c>
      <c r="H36" s="6">
        <f t="shared" si="4"/>
        <v>-1500</v>
      </c>
      <c r="I36" s="6">
        <f t="shared" si="4"/>
        <v>-1600</v>
      </c>
      <c r="J36" s="6">
        <f t="shared" si="4"/>
        <v>-820</v>
      </c>
      <c r="K36" s="6">
        <f t="shared" si="4"/>
        <v>-425</v>
      </c>
      <c r="L36" s="6">
        <f t="shared" si="4"/>
        <v>-800</v>
      </c>
      <c r="M36" s="6">
        <f t="shared" si="4"/>
        <v>0</v>
      </c>
      <c r="N36" s="16">
        <f>+N10-N34</f>
        <v>-218.60000000000036</v>
      </c>
    </row>
    <row r="38" spans="1:14" ht="17" x14ac:dyDescent="0.2">
      <c r="A38" s="4" t="s">
        <v>40</v>
      </c>
      <c r="B38" s="26">
        <f>+B36</f>
        <v>0</v>
      </c>
      <c r="C38" s="26">
        <f>+C36+B38</f>
        <v>-1777</v>
      </c>
      <c r="D38" s="26">
        <f t="shared" ref="D38:M38" si="5">+D36+C38</f>
        <v>6603.4</v>
      </c>
      <c r="E38" s="26">
        <f t="shared" si="5"/>
        <v>6603.4</v>
      </c>
      <c r="F38" s="26">
        <f t="shared" si="5"/>
        <v>6603.4</v>
      </c>
      <c r="G38" s="26">
        <f t="shared" si="5"/>
        <v>4926.3999999999996</v>
      </c>
      <c r="H38" s="26">
        <f t="shared" si="5"/>
        <v>3426.3999999999996</v>
      </c>
      <c r="I38" s="26">
        <f t="shared" si="5"/>
        <v>1826.3999999999996</v>
      </c>
      <c r="J38" s="26">
        <f t="shared" si="5"/>
        <v>1006.3999999999996</v>
      </c>
      <c r="K38" s="26">
        <f t="shared" si="5"/>
        <v>581.39999999999964</v>
      </c>
      <c r="L38" s="26">
        <f t="shared" si="5"/>
        <v>-218.60000000000036</v>
      </c>
      <c r="M38" s="26">
        <f t="shared" si="5"/>
        <v>-218.60000000000036</v>
      </c>
    </row>
    <row r="40" spans="1:14" x14ac:dyDescent="0.2">
      <c r="A40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2020 Budget Statement</vt:lpstr>
      <vt:lpstr>2019 2020 Budget by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Bailey</dc:creator>
  <cp:lastModifiedBy>Mark Bailey</cp:lastModifiedBy>
  <dcterms:created xsi:type="dcterms:W3CDTF">2020-02-04T03:28:43Z</dcterms:created>
  <dcterms:modified xsi:type="dcterms:W3CDTF">2020-05-04T01:28:45Z</dcterms:modified>
</cp:coreProperties>
</file>