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07f29df9ad33cb/Desktop/Data From Dell Laptop/Documents/Rotary/Budget/2026-2027/"/>
    </mc:Choice>
  </mc:AlternateContent>
  <xr:revisionPtr revIDLastSave="3" documentId="8_{A96DBBEC-72BD-4670-829B-06A18DF6A7BA}" xr6:coauthVersionLast="47" xr6:coauthVersionMax="47" xr10:uidLastSave="{4B1687D4-B240-4660-9465-488D1AE5A695}"/>
  <bookViews>
    <workbookView xWindow="-110" yWindow="-110" windowWidth="19420" windowHeight="10300" xr2:uid="{E616B814-5B4D-47E2-B95D-E139185FE683}"/>
  </bookViews>
  <sheets>
    <sheet name="Budget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0" i="1" l="1"/>
  <c r="B53" i="1"/>
  <c r="B45" i="1"/>
  <c r="B40" i="1"/>
  <c r="B30" i="1"/>
  <c r="B11" i="1"/>
  <c r="B63" i="1" s="1"/>
  <c r="C60" i="1"/>
  <c r="C45" i="1"/>
  <c r="C40" i="1"/>
  <c r="C30" i="1"/>
  <c r="C11" i="1"/>
  <c r="C63" i="1" s="1"/>
  <c r="C64" i="1" l="1"/>
  <c r="C65" i="1" s="1"/>
  <c r="B64" i="1"/>
  <c r="B65" i="1" s="1"/>
  <c r="B68" i="1" s="1"/>
</calcChain>
</file>

<file path=xl/sharedStrings.xml><?xml version="1.0" encoding="utf-8"?>
<sst xmlns="http://schemas.openxmlformats.org/spreadsheetml/2006/main" count="82" uniqueCount="79">
  <si>
    <t>REVENUE</t>
  </si>
  <si>
    <t>Membership</t>
  </si>
  <si>
    <t xml:space="preserve">     Dues</t>
  </si>
  <si>
    <t xml:space="preserve">     Initiation Fees</t>
  </si>
  <si>
    <t>Club Support/Contributions</t>
  </si>
  <si>
    <t>Individual</t>
  </si>
  <si>
    <t>Indirect Public Support</t>
  </si>
  <si>
    <t>2026-27</t>
  </si>
  <si>
    <t>Budget</t>
  </si>
  <si>
    <t>YTD</t>
  </si>
  <si>
    <t>Miscellaneous Revenue</t>
  </si>
  <si>
    <t>ASSETS</t>
  </si>
  <si>
    <t>EXPENSES</t>
  </si>
  <si>
    <t>Club Admin/Operations</t>
  </si>
  <si>
    <t>Accounting Fees</t>
  </si>
  <si>
    <t>Business Registration</t>
  </si>
  <si>
    <t>Payment Processing Fees</t>
  </si>
  <si>
    <t>Banking Fees</t>
  </si>
  <si>
    <t>Office Equipment/Supplies</t>
  </si>
  <si>
    <t>Zoom Fees</t>
  </si>
  <si>
    <t>Printing &amp; Reproduction</t>
  </si>
  <si>
    <t>Gifts</t>
  </si>
  <si>
    <t>Rotary Family Support</t>
  </si>
  <si>
    <t>Other Expenses</t>
  </si>
  <si>
    <t>Weekly Meeting Expenses</t>
  </si>
  <si>
    <t>Meeting Appetizers</t>
  </si>
  <si>
    <t>Installation Dinner</t>
  </si>
  <si>
    <t>Social Events</t>
  </si>
  <si>
    <t>Christmas Party</t>
  </si>
  <si>
    <t>Paul Harris Event</t>
  </si>
  <si>
    <t>District Governor Visit</t>
  </si>
  <si>
    <t>Club Membership Expenses</t>
  </si>
  <si>
    <t>Rotary District Fees</t>
  </si>
  <si>
    <t>Rotary International Fees</t>
  </si>
  <si>
    <t>Board Retreat Expenses</t>
  </si>
  <si>
    <t>District Assembly</t>
  </si>
  <si>
    <t>PELS/Pre-PELS</t>
  </si>
  <si>
    <t>Membership Education/Training</t>
  </si>
  <si>
    <t>District Conference Expenses</t>
  </si>
  <si>
    <t>Rotary International Convention</t>
  </si>
  <si>
    <t>Website Fees</t>
  </si>
  <si>
    <t>Chamber of Commerce Fees</t>
  </si>
  <si>
    <t>Club Runner Fees</t>
  </si>
  <si>
    <t>Membership Expenses</t>
  </si>
  <si>
    <t>Education/Training</t>
  </si>
  <si>
    <t>Public Image</t>
  </si>
  <si>
    <t>Total Revenue</t>
  </si>
  <si>
    <t>Meetings/Socials</t>
  </si>
  <si>
    <t>Total Club Admin/Operations</t>
  </si>
  <si>
    <t>Total Meetings/Socials</t>
  </si>
  <si>
    <t>Total Membership Expenses</t>
  </si>
  <si>
    <t>Total Education/Training</t>
  </si>
  <si>
    <t>Total Public Image</t>
  </si>
  <si>
    <t>Total Expenses</t>
  </si>
  <si>
    <t>Net Operations</t>
  </si>
  <si>
    <t>Heritage Checking Acct #2619</t>
  </si>
  <si>
    <t>Go Daddy annual fee</t>
  </si>
  <si>
    <t>Badges</t>
  </si>
  <si>
    <t>28 x $180 + 10 new members thru yr</t>
  </si>
  <si>
    <t>10 new members</t>
  </si>
  <si>
    <t>Heritage CD # 102738583</t>
  </si>
  <si>
    <t>USPS &amp; Postage/Delivery</t>
  </si>
  <si>
    <t>$203/mo.</t>
  </si>
  <si>
    <t>Based on 28 members. Billed 2x yr</t>
  </si>
  <si>
    <t>28 at $43/each</t>
  </si>
  <si>
    <t>Promotions</t>
  </si>
  <si>
    <t>Rent Expense (Storage unit)</t>
  </si>
  <si>
    <t>$100/mtg x 36 mtgs</t>
  </si>
  <si>
    <t>Business/Corporate</t>
  </si>
  <si>
    <t>Transfer in from Club Services</t>
  </si>
  <si>
    <t>Balance</t>
  </si>
  <si>
    <t>As of July 31st, 2026</t>
  </si>
  <si>
    <t>As of June 30, 2026</t>
  </si>
  <si>
    <t>Audit/taxes/ Quick Books</t>
  </si>
  <si>
    <t>Secretary of State</t>
  </si>
  <si>
    <t>Dues</t>
  </si>
  <si>
    <t>PO Box $188 + $82 stamps</t>
  </si>
  <si>
    <t>China City - July</t>
  </si>
  <si>
    <t>Reimbursement to 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</si>
</sst>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2" borderId="3" xfId="0" applyFill="1" applyBorder="1"/>
    <xf numFmtId="0" fontId="0" fillId="3" borderId="3" xfId="0" applyFill="1" applyBorder="1"/>
    <xf numFmtId="0" fontId="1" fillId="2" borderId="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2" xfId="0" applyBorder="1"/>
    <xf numFmtId="0" fontId="0" fillId="0" borderId="26" xfId="0" applyBorder="1"/>
    <xf numFmtId="0" fontId="1" fillId="3" borderId="8" xfId="0" applyFont="1" applyFill="1" applyBorder="1"/>
    <xf numFmtId="0" fontId="0" fillId="0" borderId="21" xfId="0" applyBorder="1"/>
    <xf numFmtId="0" fontId="0" fillId="0" borderId="25" xfId="0" applyBorder="1"/>
    <xf numFmtId="0" fontId="0" fillId="0" borderId="29" xfId="0" applyBorder="1"/>
    <xf numFmtId="0" fontId="0" fillId="2" borderId="7" xfId="0" applyFill="1" applyBorder="1"/>
    <xf numFmtId="0" fontId="0" fillId="0" borderId="30" xfId="0" applyBorder="1"/>
    <xf numFmtId="0" fontId="0" fillId="0" borderId="31" xfId="0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14" xfId="0" applyNumberFormat="1" applyBorder="1"/>
    <xf numFmtId="164" fontId="0" fillId="0" borderId="11" xfId="0" applyNumberFormat="1" applyBorder="1"/>
    <xf numFmtId="0" fontId="0" fillId="0" borderId="32" xfId="0" applyBorder="1"/>
    <xf numFmtId="0" fontId="0" fillId="0" borderId="19" xfId="0" applyBorder="1"/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40" xfId="0" applyBorder="1"/>
    <xf numFmtId="0" fontId="0" fillId="0" borderId="44" xfId="0" applyBorder="1"/>
    <xf numFmtId="0" fontId="0" fillId="0" borderId="45" xfId="0" applyBorder="1"/>
    <xf numFmtId="0" fontId="0" fillId="0" borderId="48" xfId="0" applyBorder="1"/>
    <xf numFmtId="0" fontId="1" fillId="0" borderId="49" xfId="0" applyFont="1" applyBorder="1"/>
    <xf numFmtId="0" fontId="1" fillId="0" borderId="50" xfId="0" applyFont="1" applyBorder="1"/>
    <xf numFmtId="0" fontId="1" fillId="0" borderId="31" xfId="0" applyFont="1" applyBorder="1"/>
    <xf numFmtId="0" fontId="0" fillId="0" borderId="50" xfId="0" applyBorder="1"/>
    <xf numFmtId="0" fontId="0" fillId="0" borderId="51" xfId="0" applyBorder="1"/>
    <xf numFmtId="0" fontId="1" fillId="3" borderId="11" xfId="0" applyFont="1" applyFill="1" applyBorder="1"/>
    <xf numFmtId="0" fontId="0" fillId="2" borderId="2" xfId="0" applyFill="1" applyBorder="1"/>
    <xf numFmtId="0" fontId="1" fillId="0" borderId="21" xfId="0" applyFont="1" applyBorder="1"/>
    <xf numFmtId="0" fontId="1" fillId="0" borderId="25" xfId="0" applyFont="1" applyBorder="1"/>
    <xf numFmtId="0" fontId="1" fillId="0" borderId="52" xfId="0" applyFont="1" applyBorder="1"/>
    <xf numFmtId="0" fontId="0" fillId="0" borderId="52" xfId="0" applyBorder="1"/>
    <xf numFmtId="164" fontId="0" fillId="0" borderId="25" xfId="0" applyNumberFormat="1" applyBorder="1"/>
    <xf numFmtId="164" fontId="0" fillId="0" borderId="0" xfId="0" applyNumberFormat="1"/>
    <xf numFmtId="164" fontId="1" fillId="0" borderId="14" xfId="0" applyNumberFormat="1" applyFont="1" applyBorder="1"/>
    <xf numFmtId="164" fontId="0" fillId="0" borderId="21" xfId="0" applyNumberFormat="1" applyBorder="1"/>
    <xf numFmtId="0" fontId="1" fillId="0" borderId="53" xfId="0" applyFont="1" applyBorder="1" applyAlignment="1">
      <alignment horizontal="center"/>
    </xf>
    <xf numFmtId="0" fontId="0" fillId="3" borderId="4" xfId="0" applyFill="1" applyBorder="1"/>
    <xf numFmtId="0" fontId="1" fillId="3" borderId="1" xfId="0" applyFont="1" applyFill="1" applyBorder="1" applyAlignment="1">
      <alignment horizontal="center"/>
    </xf>
    <xf numFmtId="0" fontId="1" fillId="3" borderId="40" xfId="0" applyFont="1" applyFill="1" applyBorder="1"/>
    <xf numFmtId="0" fontId="1" fillId="3" borderId="42" xfId="0" applyFont="1" applyFill="1" applyBorder="1"/>
    <xf numFmtId="164" fontId="1" fillId="0" borderId="6" xfId="0" applyNumberFormat="1" applyFont="1" applyBorder="1"/>
    <xf numFmtId="164" fontId="1" fillId="0" borderId="11" xfId="0" applyNumberFormat="1" applyFont="1" applyBorder="1"/>
    <xf numFmtId="164" fontId="2" fillId="0" borderId="14" xfId="0" applyNumberFormat="1" applyFont="1" applyBorder="1"/>
    <xf numFmtId="0" fontId="0" fillId="0" borderId="28" xfId="0" applyBorder="1"/>
    <xf numFmtId="0" fontId="0" fillId="0" borderId="33" xfId="0" applyBorder="1"/>
    <xf numFmtId="164" fontId="0" fillId="0" borderId="52" xfId="0" applyNumberFormat="1" applyBorder="1"/>
    <xf numFmtId="0" fontId="0" fillId="0" borderId="53" xfId="0" applyBorder="1"/>
    <xf numFmtId="0" fontId="0" fillId="0" borderId="42" xfId="0" applyBorder="1"/>
    <xf numFmtId="0" fontId="1" fillId="3" borderId="2" xfId="0" applyFont="1" applyFill="1" applyBorder="1"/>
    <xf numFmtId="164" fontId="1" fillId="0" borderId="1" xfId="0" applyNumberFormat="1" applyFont="1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1" xfId="0" applyBorder="1"/>
    <xf numFmtId="164" fontId="1" fillId="3" borderId="3" xfId="0" applyNumberFormat="1" applyFont="1" applyFill="1" applyBorder="1"/>
    <xf numFmtId="165" fontId="0" fillId="3" borderId="1" xfId="0" applyNumberFormat="1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right"/>
    </xf>
    <xf numFmtId="0" fontId="0" fillId="2" borderId="1" xfId="0" applyFill="1" applyBorder="1"/>
    <xf numFmtId="0" fontId="0" fillId="2" borderId="4" xfId="0" applyFill="1" applyBorder="1"/>
    <xf numFmtId="164" fontId="0" fillId="2" borderId="1" xfId="0" applyNumberFormat="1" applyFill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2" xfId="0" applyNumberFormat="1" applyFont="1" applyBorder="1"/>
    <xf numFmtId="164" fontId="1" fillId="0" borderId="4" xfId="0" applyNumberFormat="1" applyFont="1" applyBorder="1"/>
    <xf numFmtId="0" fontId="0" fillId="2" borderId="7" xfId="0" applyFill="1" applyBorder="1"/>
    <xf numFmtId="0" fontId="0" fillId="0" borderId="7" xfId="0" applyBorder="1"/>
    <xf numFmtId="0" fontId="0" fillId="0" borderId="15" xfId="0" applyBorder="1"/>
    <xf numFmtId="0" fontId="0" fillId="0" borderId="10" xfId="0" applyBorder="1"/>
    <xf numFmtId="0" fontId="0" fillId="0" borderId="28" xfId="0" applyBorder="1"/>
    <xf numFmtId="0" fontId="0" fillId="0" borderId="41" xfId="0" applyBorder="1"/>
    <xf numFmtId="0" fontId="0" fillId="0" borderId="19" xfId="0" applyBorder="1"/>
    <xf numFmtId="0" fontId="0" fillId="0" borderId="39" xfId="0" applyBorder="1"/>
    <xf numFmtId="0" fontId="0" fillId="0" borderId="4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30" xfId="0" applyBorder="1"/>
    <xf numFmtId="0" fontId="0" fillId="0" borderId="23" xfId="0" applyBorder="1"/>
    <xf numFmtId="0" fontId="0" fillId="0" borderId="31" xfId="0" applyBorder="1"/>
    <xf numFmtId="0" fontId="0" fillId="0" borderId="27" xfId="0" applyBorder="1"/>
    <xf numFmtId="0" fontId="0" fillId="0" borderId="33" xfId="0" applyBorder="1"/>
    <xf numFmtId="0" fontId="0" fillId="0" borderId="5" xfId="0" applyBorder="1"/>
    <xf numFmtId="0" fontId="0" fillId="3" borderId="3" xfId="0" applyFill="1" applyBorder="1"/>
    <xf numFmtId="0" fontId="0" fillId="0" borderId="29" xfId="0" applyBorder="1"/>
    <xf numFmtId="0" fontId="0" fillId="0" borderId="46" xfId="0" applyBorder="1"/>
    <xf numFmtId="0" fontId="0" fillId="0" borderId="47" xfId="0" applyBorder="1"/>
    <xf numFmtId="0" fontId="0" fillId="0" borderId="50" xfId="0" applyBorder="1"/>
    <xf numFmtId="0" fontId="0" fillId="0" borderId="55" xfId="0" applyBorder="1"/>
    <xf numFmtId="0" fontId="0" fillId="0" borderId="56" xfId="0" applyBorder="1"/>
    <xf numFmtId="0" fontId="0" fillId="0" borderId="12" xfId="0" applyBorder="1"/>
    <xf numFmtId="0" fontId="1" fillId="0" borderId="31" xfId="0" applyFont="1" applyBorder="1"/>
    <xf numFmtId="0" fontId="0" fillId="2" borderId="9" xfId="0" applyFill="1" applyBorder="1"/>
    <xf numFmtId="0" fontId="0" fillId="0" borderId="9" xfId="0" applyBorder="1"/>
    <xf numFmtId="0" fontId="0" fillId="0" borderId="13" xfId="0" applyBorder="1"/>
    <xf numFmtId="0" fontId="0" fillId="0" borderId="24" xfId="0" applyBorder="1"/>
    <xf numFmtId="0" fontId="0" fillId="0" borderId="34" xfId="0" applyBorder="1"/>
    <xf numFmtId="0" fontId="0" fillId="0" borderId="37" xfId="0" applyBorder="1"/>
    <xf numFmtId="0" fontId="0" fillId="0" borderId="38" xfId="0" applyBorder="1"/>
    <xf numFmtId="0" fontId="1" fillId="2" borderId="2" xfId="0" applyFont="1" applyFill="1" applyBorder="1"/>
    <xf numFmtId="0" fontId="0" fillId="0" borderId="32" xfId="0" applyBorder="1"/>
    <xf numFmtId="0" fontId="0" fillId="3" borderId="2" xfId="0" applyFill="1" applyBorder="1"/>
    <xf numFmtId="0" fontId="0" fillId="3" borderId="4" xfId="0" applyFill="1" applyBorder="1"/>
    <xf numFmtId="0" fontId="0" fillId="2" borderId="2" xfId="0" applyFill="1" applyBorder="1"/>
    <xf numFmtId="0" fontId="0" fillId="0" borderId="35" xfId="0" applyBorder="1"/>
    <xf numFmtId="0" fontId="0" fillId="0" borderId="3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7DD9-CB44-42F3-859F-F2B686D81955}">
  <dimension ref="A1:K69"/>
  <sheetViews>
    <sheetView tabSelected="1" view="pageLayout" zoomScaleNormal="100" workbookViewId="0">
      <selection activeCell="D10" sqref="D10"/>
    </sheetView>
  </sheetViews>
  <sheetFormatPr defaultRowHeight="14.5" x14ac:dyDescent="0.35"/>
  <cols>
    <col min="1" max="1" width="25.36328125" customWidth="1"/>
    <col min="2" max="2" width="11.1796875" customWidth="1"/>
    <col min="3" max="3" width="9.81640625" bestFit="1" customWidth="1"/>
    <col min="11" max="11" width="11" customWidth="1"/>
  </cols>
  <sheetData>
    <row r="1" spans="1:11" ht="15.5" thickTop="1" thickBot="1" x14ac:dyDescent="0.4">
      <c r="A1" s="26" t="s">
        <v>0</v>
      </c>
      <c r="B1" s="4"/>
      <c r="C1" s="4"/>
      <c r="D1" s="17"/>
      <c r="E1" s="17"/>
      <c r="F1" s="17"/>
      <c r="G1" s="17"/>
      <c r="H1" s="17"/>
      <c r="I1" s="77"/>
      <c r="J1" s="78"/>
      <c r="K1" s="79"/>
    </row>
    <row r="2" spans="1:11" ht="15.5" thickTop="1" thickBot="1" x14ac:dyDescent="0.4">
      <c r="A2" s="47"/>
      <c r="B2" s="73" t="s">
        <v>7</v>
      </c>
      <c r="C2" s="74"/>
      <c r="D2" s="8"/>
      <c r="E2" s="1"/>
      <c r="F2" s="1"/>
      <c r="G2" s="1"/>
      <c r="H2" s="1"/>
      <c r="I2" s="80"/>
      <c r="J2" s="81"/>
      <c r="K2" s="82"/>
    </row>
    <row r="3" spans="1:11" ht="15.5" thickTop="1" thickBot="1" x14ac:dyDescent="0.4">
      <c r="A3" s="50" t="s">
        <v>1</v>
      </c>
      <c r="B3" s="49" t="s">
        <v>8</v>
      </c>
      <c r="C3" s="49" t="s">
        <v>9</v>
      </c>
      <c r="D3" s="8"/>
      <c r="E3" s="1"/>
      <c r="F3" s="1"/>
      <c r="G3" s="1"/>
      <c r="H3" s="1"/>
      <c r="I3" s="80"/>
      <c r="J3" s="81"/>
      <c r="K3" s="82"/>
    </row>
    <row r="4" spans="1:11" ht="15.5" thickTop="1" thickBot="1" x14ac:dyDescent="0.4">
      <c r="A4" s="28" t="s">
        <v>2</v>
      </c>
      <c r="B4" s="20">
        <v>5790</v>
      </c>
      <c r="C4" s="21">
        <v>585</v>
      </c>
      <c r="D4" s="8"/>
      <c r="E4" s="1"/>
      <c r="F4" s="1"/>
      <c r="G4" s="1"/>
      <c r="H4" s="1"/>
      <c r="I4" s="80" t="s">
        <v>58</v>
      </c>
      <c r="J4" s="81"/>
      <c r="K4" s="82"/>
    </row>
    <row r="5" spans="1:11" ht="15.5" thickTop="1" thickBot="1" x14ac:dyDescent="0.4">
      <c r="A5" s="28" t="s">
        <v>3</v>
      </c>
      <c r="B5" s="20">
        <v>500</v>
      </c>
      <c r="C5" s="21">
        <v>100</v>
      </c>
      <c r="D5" s="8"/>
      <c r="E5" s="1"/>
      <c r="F5" s="1"/>
      <c r="G5" s="1"/>
      <c r="H5" s="1"/>
      <c r="I5" s="80" t="s">
        <v>59</v>
      </c>
      <c r="J5" s="81"/>
      <c r="K5" s="82"/>
    </row>
    <row r="6" spans="1:11" ht="15.5" thickTop="1" thickBot="1" x14ac:dyDescent="0.4">
      <c r="A6" s="50" t="s">
        <v>4</v>
      </c>
      <c r="B6" s="20"/>
      <c r="C6" s="21"/>
      <c r="D6" s="8"/>
      <c r="E6" s="1"/>
      <c r="F6" s="1"/>
      <c r="G6" s="1"/>
      <c r="H6" s="1"/>
      <c r="I6" s="80"/>
      <c r="J6" s="81"/>
      <c r="K6" s="82"/>
    </row>
    <row r="7" spans="1:11" ht="15.5" thickTop="1" thickBot="1" x14ac:dyDescent="0.4">
      <c r="A7" s="28" t="s">
        <v>68</v>
      </c>
      <c r="B7" s="20"/>
      <c r="C7" s="21"/>
      <c r="D7" s="8"/>
      <c r="E7" s="1"/>
      <c r="F7" s="1"/>
      <c r="G7" s="1"/>
      <c r="H7" s="1"/>
      <c r="I7" s="80"/>
      <c r="J7" s="81"/>
      <c r="K7" s="82"/>
    </row>
    <row r="8" spans="1:11" ht="15.5" thickTop="1" thickBot="1" x14ac:dyDescent="0.4">
      <c r="A8" s="28" t="s">
        <v>5</v>
      </c>
      <c r="B8" s="20"/>
      <c r="C8" s="21">
        <v>1</v>
      </c>
      <c r="D8" s="8"/>
      <c r="E8" s="1"/>
      <c r="F8" s="1"/>
      <c r="G8" s="1"/>
      <c r="H8" s="1"/>
      <c r="I8" s="80"/>
      <c r="J8" s="81"/>
      <c r="K8" s="82"/>
    </row>
    <row r="9" spans="1:11" ht="15.5" thickTop="1" thickBot="1" x14ac:dyDescent="0.4">
      <c r="A9" s="28" t="s">
        <v>6</v>
      </c>
      <c r="B9" s="20"/>
      <c r="C9" s="21"/>
      <c r="D9" s="8"/>
      <c r="E9" s="1"/>
      <c r="F9" s="1"/>
      <c r="G9" s="1"/>
      <c r="H9" s="1"/>
      <c r="I9" s="80"/>
      <c r="J9" s="81"/>
      <c r="K9" s="82"/>
    </row>
    <row r="10" spans="1:11" ht="15.5" thickTop="1" thickBot="1" x14ac:dyDescent="0.4">
      <c r="A10" s="28" t="s">
        <v>10</v>
      </c>
      <c r="B10" s="20"/>
      <c r="C10" s="21">
        <v>300</v>
      </c>
      <c r="D10" s="8"/>
      <c r="E10" s="1"/>
      <c r="F10" s="1"/>
      <c r="G10" s="1"/>
      <c r="H10" s="1"/>
      <c r="I10" s="80" t="s">
        <v>78</v>
      </c>
      <c r="J10" s="81"/>
      <c r="K10" s="82"/>
    </row>
    <row r="11" spans="1:11" ht="15.5" thickTop="1" thickBot="1" x14ac:dyDescent="0.4">
      <c r="A11" s="51" t="s">
        <v>46</v>
      </c>
      <c r="B11" s="52">
        <f>SUM(B4:B10)</f>
        <v>6290</v>
      </c>
      <c r="C11" s="52">
        <f>SUM(C4:C10)</f>
        <v>986</v>
      </c>
      <c r="D11" s="9"/>
      <c r="E11" s="10"/>
      <c r="F11" s="10"/>
      <c r="G11" s="10"/>
      <c r="H11" s="10"/>
      <c r="I11" s="83"/>
      <c r="J11" s="84"/>
      <c r="K11" s="85"/>
    </row>
    <row r="12" spans="1:11" ht="15.5" thickTop="1" thickBot="1" x14ac:dyDescent="0.4">
      <c r="A12" s="26" t="s">
        <v>11</v>
      </c>
      <c r="B12" s="4"/>
      <c r="C12" s="4"/>
      <c r="D12" s="86"/>
      <c r="E12" s="87"/>
      <c r="F12" s="87"/>
      <c r="G12" s="87"/>
      <c r="H12" s="86"/>
      <c r="I12" s="87"/>
      <c r="J12" s="87"/>
      <c r="K12" s="88"/>
    </row>
    <row r="13" spans="1:11" ht="15.5" thickTop="1" thickBot="1" x14ac:dyDescent="0.4">
      <c r="A13" s="58" t="s">
        <v>55</v>
      </c>
      <c r="B13" s="75">
        <v>10894.82</v>
      </c>
      <c r="C13" s="76"/>
      <c r="D13" s="11"/>
      <c r="E13" s="18"/>
      <c r="F13" s="18"/>
      <c r="G13" s="18"/>
      <c r="H13" s="18"/>
      <c r="I13" s="89" t="s">
        <v>71</v>
      </c>
      <c r="J13" s="89"/>
      <c r="K13" s="90"/>
    </row>
    <row r="14" spans="1:11" ht="15.5" thickTop="1" thickBot="1" x14ac:dyDescent="0.4">
      <c r="A14" s="59" t="s">
        <v>60</v>
      </c>
      <c r="B14" s="75">
        <v>4015.11</v>
      </c>
      <c r="C14" s="76"/>
      <c r="D14" s="12"/>
      <c r="E14" s="19"/>
      <c r="F14" s="19"/>
      <c r="G14" s="19"/>
      <c r="H14" s="19"/>
      <c r="I14" s="91" t="s">
        <v>72</v>
      </c>
      <c r="J14" s="91"/>
      <c r="K14" s="92"/>
    </row>
    <row r="15" spans="1:11" ht="15.5" thickTop="1" thickBot="1" x14ac:dyDescent="0.4">
      <c r="A15" s="26" t="s">
        <v>12</v>
      </c>
      <c r="B15" s="4"/>
      <c r="C15" s="4"/>
      <c r="D15" s="4"/>
      <c r="E15" s="4"/>
      <c r="F15" s="4"/>
      <c r="G15" s="4"/>
      <c r="H15" s="4"/>
      <c r="I15" s="86"/>
      <c r="J15" s="87"/>
      <c r="K15" s="88"/>
    </row>
    <row r="16" spans="1:11" ht="15.5" thickTop="1" thickBot="1" x14ac:dyDescent="0.4">
      <c r="A16" s="27" t="s">
        <v>13</v>
      </c>
      <c r="B16" s="49" t="s">
        <v>8</v>
      </c>
      <c r="C16" s="49" t="s">
        <v>9</v>
      </c>
      <c r="D16" s="5"/>
      <c r="E16" s="5"/>
      <c r="F16" s="5"/>
      <c r="G16" s="5"/>
      <c r="H16" s="5"/>
      <c r="I16" s="95"/>
      <c r="J16" s="87"/>
      <c r="K16" s="88"/>
    </row>
    <row r="17" spans="1:11" ht="15.5" thickTop="1" thickBot="1" x14ac:dyDescent="0.4">
      <c r="A17" s="29" t="s">
        <v>14</v>
      </c>
      <c r="B17" s="23">
        <v>500</v>
      </c>
      <c r="C17" s="23">
        <v>41.46</v>
      </c>
      <c r="D17" s="7"/>
      <c r="E17" s="3"/>
      <c r="F17" s="3"/>
      <c r="G17" s="3"/>
      <c r="H17" s="16"/>
      <c r="I17" s="96" t="s">
        <v>73</v>
      </c>
      <c r="J17" s="97"/>
      <c r="K17" s="98"/>
    </row>
    <row r="18" spans="1:11" ht="15.5" thickTop="1" thickBot="1" x14ac:dyDescent="0.4">
      <c r="A18" s="15" t="s">
        <v>15</v>
      </c>
      <c r="B18" s="20">
        <v>30</v>
      </c>
      <c r="C18" s="20">
        <v>10</v>
      </c>
      <c r="D18" s="8"/>
      <c r="E18" s="1"/>
      <c r="F18" s="1"/>
      <c r="G18" s="1"/>
      <c r="H18" s="2"/>
      <c r="I18" s="80" t="s">
        <v>74</v>
      </c>
      <c r="J18" s="81"/>
      <c r="K18" s="82"/>
    </row>
    <row r="19" spans="1:11" ht="15.5" thickTop="1" thickBot="1" x14ac:dyDescent="0.4">
      <c r="A19" s="15" t="s">
        <v>16</v>
      </c>
      <c r="B19" s="20">
        <v>50</v>
      </c>
      <c r="C19" s="20">
        <v>7.6</v>
      </c>
      <c r="D19" s="8"/>
      <c r="E19" s="1"/>
      <c r="F19" s="1"/>
      <c r="G19" s="1"/>
      <c r="H19" s="2"/>
      <c r="I19" s="80" t="s">
        <v>75</v>
      </c>
      <c r="J19" s="81"/>
      <c r="K19" s="82"/>
    </row>
    <row r="20" spans="1:11" ht="15.5" thickTop="1" thickBot="1" x14ac:dyDescent="0.4">
      <c r="A20" s="15" t="s">
        <v>17</v>
      </c>
      <c r="B20" s="20">
        <v>50</v>
      </c>
      <c r="C20" s="20"/>
      <c r="D20" s="8"/>
      <c r="E20" s="1"/>
      <c r="F20" s="1"/>
      <c r="G20" s="1"/>
      <c r="H20" s="2"/>
      <c r="I20" s="80"/>
      <c r="J20" s="81"/>
      <c r="K20" s="82"/>
    </row>
    <row r="21" spans="1:11" ht="15.5" thickTop="1" thickBot="1" x14ac:dyDescent="0.4">
      <c r="A21" s="15" t="s">
        <v>18</v>
      </c>
      <c r="B21" s="20">
        <v>250</v>
      </c>
      <c r="C21" s="20"/>
      <c r="D21" s="8"/>
      <c r="E21" s="1"/>
      <c r="F21" s="1"/>
      <c r="G21" s="1"/>
      <c r="H21" s="2"/>
      <c r="I21" s="80"/>
      <c r="J21" s="81"/>
      <c r="K21" s="82"/>
    </row>
    <row r="22" spans="1:11" ht="15.5" thickTop="1" thickBot="1" x14ac:dyDescent="0.4">
      <c r="A22" s="15" t="s">
        <v>61</v>
      </c>
      <c r="B22" s="20">
        <v>275</v>
      </c>
      <c r="C22" s="20">
        <v>11.02</v>
      </c>
      <c r="D22" s="8"/>
      <c r="E22" s="1"/>
      <c r="F22" s="1"/>
      <c r="G22" s="1"/>
      <c r="H22" s="2"/>
      <c r="I22" s="80" t="s">
        <v>76</v>
      </c>
      <c r="J22" s="81"/>
      <c r="K22" s="82"/>
    </row>
    <row r="23" spans="1:11" ht="15.5" thickTop="1" thickBot="1" x14ac:dyDescent="0.4">
      <c r="A23" s="15" t="s">
        <v>19</v>
      </c>
      <c r="B23" s="20">
        <v>170</v>
      </c>
      <c r="C23" s="20"/>
      <c r="D23" s="8"/>
      <c r="E23" s="1"/>
      <c r="F23" s="1"/>
      <c r="G23" s="1"/>
      <c r="H23" s="2"/>
      <c r="I23" s="80"/>
      <c r="J23" s="81"/>
      <c r="K23" s="82"/>
    </row>
    <row r="24" spans="1:11" ht="15.5" thickTop="1" thickBot="1" x14ac:dyDescent="0.4">
      <c r="A24" s="15" t="s">
        <v>20</v>
      </c>
      <c r="B24" s="20">
        <v>250</v>
      </c>
      <c r="C24" s="20">
        <v>54.3</v>
      </c>
      <c r="D24" s="8"/>
      <c r="E24" s="1"/>
      <c r="F24" s="1"/>
      <c r="G24" s="1"/>
      <c r="H24" s="2"/>
      <c r="I24" s="80"/>
      <c r="J24" s="81"/>
      <c r="K24" s="82"/>
    </row>
    <row r="25" spans="1:11" ht="15.5" thickTop="1" thickBot="1" x14ac:dyDescent="0.4">
      <c r="A25" s="42" t="s">
        <v>66</v>
      </c>
      <c r="B25" s="22">
        <v>2436</v>
      </c>
      <c r="C25" s="22">
        <v>203</v>
      </c>
      <c r="D25" s="9"/>
      <c r="E25" s="10"/>
      <c r="F25" s="10"/>
      <c r="G25" s="10"/>
      <c r="H25" s="25"/>
      <c r="I25" s="83" t="s">
        <v>62</v>
      </c>
      <c r="J25" s="84"/>
      <c r="K25" s="85"/>
    </row>
    <row r="26" spans="1:11" ht="15" thickBot="1" x14ac:dyDescent="0.4">
      <c r="A26" s="15" t="s">
        <v>21</v>
      </c>
      <c r="B26" s="57">
        <v>200</v>
      </c>
      <c r="C26" s="57">
        <v>1049.29</v>
      </c>
      <c r="D26" s="8"/>
      <c r="E26" s="1"/>
      <c r="F26" s="1"/>
      <c r="G26" s="1"/>
      <c r="H26" s="2"/>
      <c r="I26" s="80"/>
      <c r="J26" s="81"/>
      <c r="K26" s="93"/>
    </row>
    <row r="27" spans="1:11" ht="15" thickBot="1" x14ac:dyDescent="0.4">
      <c r="A27" s="15" t="s">
        <v>22</v>
      </c>
      <c r="B27" s="57">
        <v>500</v>
      </c>
      <c r="C27" s="57">
        <v>26.3</v>
      </c>
      <c r="D27" s="8"/>
      <c r="E27" s="1"/>
      <c r="F27" s="1"/>
      <c r="G27" s="1"/>
      <c r="H27" s="2"/>
      <c r="I27" s="2"/>
      <c r="J27" s="55"/>
      <c r="K27" s="56"/>
    </row>
    <row r="28" spans="1:11" ht="15.5" thickTop="1" thickBot="1" x14ac:dyDescent="0.4">
      <c r="A28" s="15"/>
      <c r="B28" s="65"/>
      <c r="C28" s="65"/>
      <c r="D28" s="8"/>
      <c r="E28" s="1"/>
      <c r="F28" s="1"/>
      <c r="G28" s="1"/>
      <c r="H28" s="1"/>
      <c r="I28" s="94"/>
      <c r="J28" s="94"/>
      <c r="K28" s="94"/>
    </row>
    <row r="29" spans="1:11" ht="15.5" thickTop="1" thickBot="1" x14ac:dyDescent="0.4">
      <c r="A29" s="30" t="s">
        <v>23</v>
      </c>
      <c r="B29" s="20"/>
      <c r="C29" s="65"/>
      <c r="D29" s="9"/>
      <c r="E29" s="35"/>
      <c r="F29" s="35"/>
      <c r="G29" s="35"/>
      <c r="H29" s="35"/>
      <c r="I29" s="99"/>
      <c r="J29" s="99"/>
      <c r="K29" s="99"/>
    </row>
    <row r="30" spans="1:11" ht="15.5" thickTop="1" thickBot="1" x14ac:dyDescent="0.4">
      <c r="A30" s="60" t="s">
        <v>48</v>
      </c>
      <c r="B30" s="61">
        <f>SUM(B17:B29)</f>
        <v>4711</v>
      </c>
      <c r="C30" s="61">
        <f>SUM(C17:C29)</f>
        <v>1402.97</v>
      </c>
      <c r="D30" s="62"/>
      <c r="E30" s="63"/>
      <c r="F30" s="63"/>
      <c r="G30" s="63"/>
      <c r="H30" s="63"/>
      <c r="I30" s="100"/>
      <c r="J30" s="100"/>
      <c r="K30" s="101"/>
    </row>
    <row r="31" spans="1:11" ht="15.5" thickTop="1" thickBot="1" x14ac:dyDescent="0.4">
      <c r="A31" s="60"/>
      <c r="B31" s="66"/>
      <c r="C31" s="66"/>
      <c r="D31" s="5"/>
      <c r="E31" s="5"/>
      <c r="F31" s="5"/>
      <c r="G31" s="5"/>
      <c r="H31" s="5"/>
      <c r="I31" s="5"/>
      <c r="J31" s="5"/>
      <c r="K31" s="48"/>
    </row>
    <row r="32" spans="1:11" ht="15.5" thickTop="1" thickBot="1" x14ac:dyDescent="0.4">
      <c r="A32" s="6" t="s">
        <v>47</v>
      </c>
      <c r="B32" s="4"/>
      <c r="C32" s="4"/>
      <c r="D32" s="86"/>
      <c r="E32" s="87"/>
      <c r="F32" s="87"/>
      <c r="G32" s="87"/>
      <c r="H32" s="87"/>
      <c r="I32" s="87"/>
      <c r="J32" s="87"/>
      <c r="K32" s="88"/>
    </row>
    <row r="33" spans="1:11" ht="15.5" thickTop="1" thickBot="1" x14ac:dyDescent="0.4">
      <c r="A33" s="29" t="s">
        <v>24</v>
      </c>
      <c r="B33" s="23">
        <v>3600</v>
      </c>
      <c r="C33" s="23">
        <v>150</v>
      </c>
      <c r="D33" s="7"/>
      <c r="E33" s="3"/>
      <c r="F33" s="3"/>
      <c r="G33" s="3"/>
      <c r="H33" s="3"/>
      <c r="I33" s="102" t="s">
        <v>67</v>
      </c>
      <c r="J33" s="102"/>
      <c r="K33" s="102"/>
    </row>
    <row r="34" spans="1:11" ht="15.5" thickTop="1" thickBot="1" x14ac:dyDescent="0.4">
      <c r="A34" s="15" t="s">
        <v>25</v>
      </c>
      <c r="B34" s="20"/>
      <c r="C34" s="44">
        <v>106.17</v>
      </c>
      <c r="D34" s="8"/>
      <c r="E34" s="1"/>
      <c r="F34" s="1"/>
      <c r="G34" s="1"/>
      <c r="H34" s="1"/>
      <c r="I34" s="94" t="s">
        <v>77</v>
      </c>
      <c r="J34" s="94"/>
      <c r="K34" s="94"/>
    </row>
    <row r="35" spans="1:11" ht="15.5" thickTop="1" thickBot="1" x14ac:dyDescent="0.4">
      <c r="A35" s="15" t="s">
        <v>26</v>
      </c>
      <c r="B35" s="20">
        <v>250</v>
      </c>
      <c r="C35" s="20">
        <v>136.22999999999999</v>
      </c>
      <c r="D35" s="8"/>
      <c r="E35" s="1"/>
      <c r="F35" s="1"/>
      <c r="G35" s="1"/>
      <c r="H35" s="1"/>
      <c r="I35" s="94"/>
      <c r="J35" s="94"/>
      <c r="K35" s="94"/>
    </row>
    <row r="36" spans="1:11" ht="15.5" thickTop="1" thickBot="1" x14ac:dyDescent="0.4">
      <c r="A36" s="15" t="s">
        <v>27</v>
      </c>
      <c r="B36" s="20">
        <v>200</v>
      </c>
      <c r="C36" s="20"/>
      <c r="D36" s="8"/>
      <c r="E36" s="1"/>
      <c r="F36" s="1"/>
      <c r="G36" s="1"/>
      <c r="H36" s="1"/>
      <c r="I36" s="94"/>
      <c r="J36" s="94"/>
      <c r="K36" s="94"/>
    </row>
    <row r="37" spans="1:11" ht="15.5" thickTop="1" thickBot="1" x14ac:dyDescent="0.4">
      <c r="A37" s="15" t="s">
        <v>28</v>
      </c>
      <c r="B37" s="20">
        <v>100</v>
      </c>
      <c r="C37" s="20"/>
      <c r="D37" s="8"/>
      <c r="E37" s="1"/>
      <c r="F37" s="1"/>
      <c r="G37" s="1"/>
      <c r="H37" s="1"/>
      <c r="I37" s="94"/>
      <c r="J37" s="94"/>
      <c r="K37" s="94"/>
    </row>
    <row r="38" spans="1:11" ht="15.5" thickTop="1" thickBot="1" x14ac:dyDescent="0.4">
      <c r="A38" s="15" t="s">
        <v>29</v>
      </c>
      <c r="B38" s="20">
        <v>200</v>
      </c>
      <c r="C38" s="20"/>
      <c r="D38" s="8"/>
      <c r="E38" s="1"/>
      <c r="F38" s="1"/>
      <c r="G38" s="1"/>
      <c r="H38" s="1"/>
      <c r="I38" s="94"/>
      <c r="J38" s="94"/>
      <c r="K38" s="94"/>
    </row>
    <row r="39" spans="1:11" ht="15.5" thickTop="1" thickBot="1" x14ac:dyDescent="0.4">
      <c r="A39" s="15" t="s">
        <v>30</v>
      </c>
      <c r="B39" s="20">
        <v>300</v>
      </c>
      <c r="C39" s="20"/>
      <c r="D39" s="8"/>
      <c r="E39" s="1"/>
      <c r="F39" s="1"/>
      <c r="G39" s="1"/>
      <c r="H39" s="1"/>
      <c r="I39" s="94"/>
      <c r="J39" s="94"/>
      <c r="K39" s="94"/>
    </row>
    <row r="40" spans="1:11" ht="15.5" thickTop="1" thickBot="1" x14ac:dyDescent="0.4">
      <c r="A40" s="13" t="s">
        <v>49</v>
      </c>
      <c r="B40" s="45">
        <f>SUM(B33:B39)</f>
        <v>4650</v>
      </c>
      <c r="C40" s="45">
        <f>SUM(C33:C39)</f>
        <v>392.4</v>
      </c>
      <c r="D40" s="32"/>
      <c r="E40" s="33"/>
      <c r="F40" s="33"/>
      <c r="G40" s="33"/>
      <c r="H40" s="34"/>
      <c r="I40" s="103"/>
      <c r="J40" s="91"/>
      <c r="K40" s="91"/>
    </row>
    <row r="41" spans="1:11" ht="15.5" thickTop="1" thickBot="1" x14ac:dyDescent="0.4">
      <c r="A41" s="6" t="s">
        <v>43</v>
      </c>
      <c r="B41" s="4"/>
      <c r="C41" s="4"/>
      <c r="D41" s="4"/>
      <c r="E41" s="4"/>
      <c r="F41" s="4"/>
      <c r="G41" s="4"/>
      <c r="H41" s="104"/>
      <c r="I41" s="105"/>
      <c r="J41" s="105"/>
      <c r="K41" s="106"/>
    </row>
    <row r="42" spans="1:11" ht="15.5" thickTop="1" thickBot="1" x14ac:dyDescent="0.4">
      <c r="A42" s="14" t="s">
        <v>31</v>
      </c>
      <c r="B42" s="23">
        <v>500</v>
      </c>
      <c r="C42" s="23">
        <v>41.35</v>
      </c>
      <c r="D42" s="11"/>
      <c r="E42" s="18"/>
      <c r="F42" s="18"/>
      <c r="G42" s="18"/>
      <c r="H42" s="18"/>
      <c r="I42" s="89" t="s">
        <v>57</v>
      </c>
      <c r="J42" s="89"/>
      <c r="K42" s="90"/>
    </row>
    <row r="43" spans="1:11" ht="15.5" thickTop="1" thickBot="1" x14ac:dyDescent="0.4">
      <c r="A43" s="15" t="s">
        <v>32</v>
      </c>
      <c r="B43" s="20">
        <v>1204</v>
      </c>
      <c r="C43" s="20"/>
      <c r="D43" s="8"/>
      <c r="E43" s="1"/>
      <c r="F43" s="1"/>
      <c r="G43" s="1"/>
      <c r="H43" s="1"/>
      <c r="I43" s="94" t="s">
        <v>64</v>
      </c>
      <c r="J43" s="94"/>
      <c r="K43" s="107"/>
    </row>
    <row r="44" spans="1:11" ht="15.5" thickTop="1" thickBot="1" x14ac:dyDescent="0.4">
      <c r="A44" s="30" t="s">
        <v>33</v>
      </c>
      <c r="B44" s="20">
        <v>3500</v>
      </c>
      <c r="C44" s="20">
        <v>1738.02</v>
      </c>
      <c r="D44" s="8"/>
      <c r="E44" s="1"/>
      <c r="F44" s="1"/>
      <c r="G44" s="1"/>
      <c r="H44" s="1"/>
      <c r="I44" s="94" t="s">
        <v>63</v>
      </c>
      <c r="J44" s="94"/>
      <c r="K44" s="107"/>
    </row>
    <row r="45" spans="1:11" ht="15.5" thickTop="1" thickBot="1" x14ac:dyDescent="0.4">
      <c r="A45" s="27" t="s">
        <v>50</v>
      </c>
      <c r="B45" s="45">
        <f>SUM(B42:B44)</f>
        <v>5204</v>
      </c>
      <c r="C45" s="45">
        <f>SUM(C42:C44)</f>
        <v>1779.37</v>
      </c>
      <c r="D45" s="9"/>
      <c r="E45" s="10"/>
      <c r="F45" s="10"/>
      <c r="G45" s="10"/>
      <c r="H45" s="35"/>
      <c r="I45" s="108"/>
      <c r="J45" s="109"/>
      <c r="K45" s="110"/>
    </row>
    <row r="46" spans="1:11" ht="15.5" thickTop="1" thickBot="1" x14ac:dyDescent="0.4">
      <c r="A46" s="111" t="s">
        <v>44</v>
      </c>
      <c r="B46" s="87"/>
      <c r="C46" s="87"/>
      <c r="D46" s="87"/>
      <c r="E46" s="87"/>
      <c r="F46" s="87"/>
      <c r="G46" s="87"/>
      <c r="H46" s="87"/>
      <c r="I46" s="87"/>
      <c r="J46" s="87"/>
      <c r="K46" s="88"/>
    </row>
    <row r="47" spans="1:11" ht="15.5" thickTop="1" thickBot="1" x14ac:dyDescent="0.4">
      <c r="A47" s="14" t="s">
        <v>34</v>
      </c>
      <c r="B47" s="23">
        <v>200</v>
      </c>
      <c r="C47" s="23"/>
      <c r="D47" s="7"/>
      <c r="E47" s="3"/>
      <c r="F47" s="3"/>
      <c r="G47" s="3"/>
      <c r="H47" s="18"/>
      <c r="I47" s="89"/>
      <c r="J47" s="89"/>
      <c r="K47" s="90"/>
    </row>
    <row r="48" spans="1:11" ht="15.5" thickTop="1" thickBot="1" x14ac:dyDescent="0.4">
      <c r="A48" s="15" t="s">
        <v>38</v>
      </c>
      <c r="B48" s="20"/>
      <c r="C48" s="20"/>
      <c r="D48" s="8"/>
      <c r="E48" s="1"/>
      <c r="F48" s="1"/>
      <c r="G48" s="1"/>
      <c r="H48" s="1"/>
      <c r="I48" s="94"/>
      <c r="J48" s="94"/>
      <c r="K48" s="107"/>
    </row>
    <row r="49" spans="1:11" ht="15.5" thickTop="1" thickBot="1" x14ac:dyDescent="0.4">
      <c r="A49" s="15" t="s">
        <v>39</v>
      </c>
      <c r="B49" s="20">
        <v>2000</v>
      </c>
      <c r="C49" s="20"/>
      <c r="D49" s="8"/>
      <c r="E49" s="1"/>
      <c r="F49" s="1"/>
      <c r="G49" s="1"/>
      <c r="H49" s="1"/>
      <c r="I49" s="94"/>
      <c r="J49" s="94"/>
      <c r="K49" s="107"/>
    </row>
    <row r="50" spans="1:11" ht="15.5" thickTop="1" thickBot="1" x14ac:dyDescent="0.4">
      <c r="A50" s="15" t="s">
        <v>35</v>
      </c>
      <c r="B50" s="20">
        <v>200</v>
      </c>
      <c r="C50" s="20"/>
      <c r="D50" s="8"/>
      <c r="E50" s="1"/>
      <c r="F50" s="1"/>
      <c r="G50" s="1"/>
      <c r="H50" s="1"/>
      <c r="I50" s="94"/>
      <c r="J50" s="94"/>
      <c r="K50" s="107"/>
    </row>
    <row r="51" spans="1:11" ht="15.5" thickTop="1" thickBot="1" x14ac:dyDescent="0.4">
      <c r="A51" s="15" t="s">
        <v>36</v>
      </c>
      <c r="B51" s="20">
        <v>1250</v>
      </c>
      <c r="C51" s="20"/>
      <c r="D51" s="8"/>
      <c r="E51" s="1"/>
      <c r="F51" s="1"/>
      <c r="G51" s="1"/>
      <c r="H51" s="1"/>
      <c r="I51" s="94"/>
      <c r="J51" s="94"/>
      <c r="K51" s="107"/>
    </row>
    <row r="52" spans="1:11" ht="15.5" thickTop="1" thickBot="1" x14ac:dyDescent="0.4">
      <c r="A52" s="30" t="s">
        <v>37</v>
      </c>
      <c r="B52" s="20">
        <v>200</v>
      </c>
      <c r="C52" s="20"/>
      <c r="D52" s="8"/>
      <c r="E52" s="1"/>
      <c r="F52" s="1"/>
      <c r="G52" s="1"/>
      <c r="H52" s="1"/>
      <c r="I52" s="94"/>
      <c r="J52" s="94"/>
      <c r="K52" s="107"/>
    </row>
    <row r="53" spans="1:11" ht="15.5" thickTop="1" thickBot="1" x14ac:dyDescent="0.4">
      <c r="A53" s="27" t="s">
        <v>51</v>
      </c>
      <c r="B53" s="45">
        <f>SUM(B47:B52)</f>
        <v>3850</v>
      </c>
      <c r="C53" s="22"/>
      <c r="D53" s="9"/>
      <c r="E53" s="10"/>
      <c r="F53" s="10"/>
      <c r="G53" s="10"/>
      <c r="H53" s="35"/>
      <c r="I53" s="108"/>
      <c r="J53" s="109"/>
      <c r="K53" s="110"/>
    </row>
    <row r="54" spans="1:11" ht="15.5" thickTop="1" thickBot="1" x14ac:dyDescent="0.4">
      <c r="A54" s="111" t="s">
        <v>45</v>
      </c>
      <c r="B54" s="87"/>
      <c r="C54" s="87"/>
      <c r="D54" s="87"/>
      <c r="E54" s="87"/>
      <c r="F54" s="87"/>
      <c r="G54" s="87"/>
      <c r="H54" s="87"/>
      <c r="I54" s="87"/>
      <c r="J54" s="87"/>
      <c r="K54" s="88"/>
    </row>
    <row r="55" spans="1:11" ht="15.5" thickTop="1" thickBot="1" x14ac:dyDescent="0.4">
      <c r="A55" s="14" t="s">
        <v>40</v>
      </c>
      <c r="B55" s="23">
        <v>25.3</v>
      </c>
      <c r="C55" s="23">
        <v>25.3</v>
      </c>
      <c r="D55" s="7"/>
      <c r="E55" s="3"/>
      <c r="F55" s="3"/>
      <c r="G55" s="3"/>
      <c r="H55" s="18"/>
      <c r="I55" s="89" t="s">
        <v>56</v>
      </c>
      <c r="J55" s="89"/>
      <c r="K55" s="90"/>
    </row>
    <row r="56" spans="1:11" ht="15.5" thickTop="1" thickBot="1" x14ac:dyDescent="0.4">
      <c r="A56" s="15" t="s">
        <v>41</v>
      </c>
      <c r="B56" s="20">
        <v>250</v>
      </c>
      <c r="C56" s="20"/>
      <c r="D56" s="8"/>
      <c r="E56" s="1"/>
      <c r="F56" s="1"/>
      <c r="G56" s="1"/>
      <c r="H56" s="1"/>
      <c r="I56" s="94"/>
      <c r="J56" s="94"/>
      <c r="K56" s="107"/>
    </row>
    <row r="57" spans="1:11" ht="15.5" thickTop="1" thickBot="1" x14ac:dyDescent="0.4">
      <c r="A57" s="15" t="s">
        <v>65</v>
      </c>
      <c r="B57" s="20">
        <v>250</v>
      </c>
      <c r="C57" s="20"/>
      <c r="D57" s="8"/>
      <c r="E57" s="1"/>
      <c r="F57" s="1"/>
      <c r="G57" s="1"/>
      <c r="H57" s="1"/>
      <c r="I57" s="94"/>
      <c r="J57" s="94"/>
      <c r="K57" s="107"/>
    </row>
    <row r="58" spans="1:11" ht="15.5" thickTop="1" thickBot="1" x14ac:dyDescent="0.4">
      <c r="A58" s="15" t="s">
        <v>42</v>
      </c>
      <c r="B58" s="46">
        <v>424</v>
      </c>
      <c r="C58" s="46"/>
      <c r="D58" s="8"/>
      <c r="E58" s="1"/>
      <c r="F58" s="1"/>
      <c r="G58" s="1"/>
      <c r="H58" s="1"/>
      <c r="I58" s="94"/>
      <c r="J58" s="94"/>
      <c r="K58" s="107"/>
    </row>
    <row r="59" spans="1:11" ht="15" thickBot="1" x14ac:dyDescent="0.4">
      <c r="A59" s="15"/>
      <c r="B59" s="43"/>
      <c r="C59" s="43"/>
      <c r="D59" s="8"/>
      <c r="E59" s="1"/>
      <c r="F59" s="1"/>
      <c r="G59" s="1"/>
      <c r="H59" s="2"/>
      <c r="I59" s="80"/>
      <c r="J59" s="81"/>
      <c r="K59" s="82"/>
    </row>
    <row r="60" spans="1:11" ht="15" thickBot="1" x14ac:dyDescent="0.4">
      <c r="A60" s="37" t="s">
        <v>52</v>
      </c>
      <c r="B60" s="53">
        <f>SUM(B55:B59)</f>
        <v>949.3</v>
      </c>
      <c r="C60" s="53">
        <f>SUM(C55:C59)</f>
        <v>25.3</v>
      </c>
      <c r="D60" s="36"/>
      <c r="E60" s="31"/>
      <c r="F60" s="31"/>
      <c r="G60" s="31"/>
      <c r="H60" s="24"/>
      <c r="I60" s="112"/>
      <c r="J60" s="105"/>
      <c r="K60" s="106"/>
    </row>
    <row r="61" spans="1:11" ht="15.5" thickTop="1" thickBot="1" x14ac:dyDescent="0.4">
      <c r="A61" s="113"/>
      <c r="B61" s="95"/>
      <c r="C61" s="95"/>
      <c r="D61" s="95"/>
      <c r="E61" s="95"/>
      <c r="F61" s="95"/>
      <c r="G61" s="95"/>
      <c r="H61" s="95"/>
      <c r="I61" s="95"/>
      <c r="J61" s="95"/>
      <c r="K61" s="114"/>
    </row>
    <row r="62" spans="1:11" ht="15.5" thickTop="1" thickBot="1" x14ac:dyDescent="0.4">
      <c r="A62" s="115"/>
      <c r="B62" s="87"/>
      <c r="C62" s="87"/>
      <c r="D62" s="87"/>
      <c r="E62" s="87"/>
      <c r="F62" s="87"/>
      <c r="G62" s="87"/>
      <c r="H62" s="87"/>
      <c r="I62" s="87"/>
      <c r="J62" s="87"/>
      <c r="K62" s="88"/>
    </row>
    <row r="63" spans="1:11" ht="15.5" thickTop="1" thickBot="1" x14ac:dyDescent="0.4">
      <c r="A63" s="39" t="s">
        <v>46</v>
      </c>
      <c r="B63" s="20">
        <f>SUM(B11)</f>
        <v>6290</v>
      </c>
      <c r="C63" s="20">
        <f>SUM(C11)</f>
        <v>986</v>
      </c>
      <c r="D63" s="62"/>
      <c r="E63" s="63"/>
      <c r="F63" s="63"/>
      <c r="G63" s="63"/>
      <c r="H63" s="64"/>
      <c r="I63" s="116"/>
      <c r="J63" s="116"/>
      <c r="K63" s="117"/>
    </row>
    <row r="64" spans="1:11" ht="15" thickBot="1" x14ac:dyDescent="0.4">
      <c r="A64" s="40" t="s">
        <v>53</v>
      </c>
      <c r="B64" s="23">
        <f>SUM(B30+B40+B45+B53+B60)</f>
        <v>19364.3</v>
      </c>
      <c r="C64" s="23">
        <f>SUM(C30+C40+C45+C53+C60)</f>
        <v>3600.04</v>
      </c>
      <c r="D64" s="7"/>
      <c r="E64" s="3"/>
      <c r="F64" s="3"/>
      <c r="G64" s="3"/>
      <c r="H64" s="3"/>
      <c r="I64" s="80"/>
      <c r="J64" s="81"/>
      <c r="K64" s="82"/>
    </row>
    <row r="65" spans="1:11" ht="15.5" thickTop="1" thickBot="1" x14ac:dyDescent="0.4">
      <c r="A65" s="41" t="s">
        <v>54</v>
      </c>
      <c r="B65" s="54">
        <f>SUM(B63-B64)</f>
        <v>-13074.3</v>
      </c>
      <c r="C65" s="54">
        <f>SUM(C63-C64)</f>
        <v>-2614.04</v>
      </c>
      <c r="D65" s="9"/>
      <c r="E65" s="10"/>
      <c r="F65" s="10"/>
      <c r="G65" s="10"/>
      <c r="H65" s="10"/>
      <c r="I65" s="108"/>
      <c r="J65" s="109"/>
      <c r="K65" s="110"/>
    </row>
    <row r="66" spans="1:11" ht="15.5" thickTop="1" thickBot="1" x14ac:dyDescent="0.4">
      <c r="A66" s="113"/>
      <c r="B66" s="95"/>
      <c r="C66" s="95"/>
      <c r="D66" s="95"/>
      <c r="E66" s="95"/>
      <c r="F66" s="95"/>
      <c r="G66" s="95"/>
      <c r="H66" s="95"/>
      <c r="I66" s="95"/>
      <c r="J66" s="95"/>
      <c r="K66" s="114"/>
    </row>
    <row r="67" spans="1:11" ht="15.5" thickTop="1" thickBot="1" x14ac:dyDescent="0.4">
      <c r="A67" s="60" t="s">
        <v>69</v>
      </c>
      <c r="B67" s="67">
        <v>15000</v>
      </c>
      <c r="C67" s="68"/>
      <c r="D67" s="5"/>
      <c r="E67" s="5"/>
      <c r="F67" s="5"/>
      <c r="G67" s="5"/>
      <c r="H67" s="5"/>
      <c r="I67" s="5"/>
      <c r="J67" s="5"/>
      <c r="K67" s="48"/>
    </row>
    <row r="68" spans="1:11" ht="15.5" thickTop="1" thickBot="1" x14ac:dyDescent="0.4">
      <c r="A68" s="69" t="s">
        <v>70</v>
      </c>
      <c r="B68" s="72">
        <f>SUM(B65+B67)</f>
        <v>1925.7000000000007</v>
      </c>
      <c r="C68" s="70"/>
      <c r="D68" s="38"/>
      <c r="E68" s="4"/>
      <c r="F68" s="4"/>
      <c r="G68" s="4"/>
      <c r="H68" s="4"/>
      <c r="I68" s="4"/>
      <c r="J68" s="4"/>
      <c r="K68" s="71"/>
    </row>
    <row r="69" spans="1:11" ht="15" thickTop="1" x14ac:dyDescent="0.35"/>
  </sheetData>
  <mergeCells count="68">
    <mergeCell ref="I65:K65"/>
    <mergeCell ref="A66:K66"/>
    <mergeCell ref="A61:K61"/>
    <mergeCell ref="A62:K62"/>
    <mergeCell ref="I63:K63"/>
    <mergeCell ref="I64:K64"/>
    <mergeCell ref="I56:K56"/>
    <mergeCell ref="I57:K57"/>
    <mergeCell ref="I58:K58"/>
    <mergeCell ref="I59:K59"/>
    <mergeCell ref="I60:K60"/>
    <mergeCell ref="I51:K51"/>
    <mergeCell ref="I52:K52"/>
    <mergeCell ref="I53:K53"/>
    <mergeCell ref="A54:K54"/>
    <mergeCell ref="I55:K55"/>
    <mergeCell ref="A46:K46"/>
    <mergeCell ref="I47:K47"/>
    <mergeCell ref="I48:K48"/>
    <mergeCell ref="I49:K49"/>
    <mergeCell ref="I50:K50"/>
    <mergeCell ref="H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0:K30"/>
    <mergeCell ref="D32:K32"/>
    <mergeCell ref="I33:K33"/>
    <mergeCell ref="I34:K34"/>
    <mergeCell ref="I35:K35"/>
    <mergeCell ref="I29:K29"/>
    <mergeCell ref="I20:K20"/>
    <mergeCell ref="I21:K21"/>
    <mergeCell ref="I22:K22"/>
    <mergeCell ref="I23:K23"/>
    <mergeCell ref="I24:K24"/>
    <mergeCell ref="I14:K14"/>
    <mergeCell ref="I25:K25"/>
    <mergeCell ref="I26:K26"/>
    <mergeCell ref="D12:G12"/>
    <mergeCell ref="I28:K28"/>
    <mergeCell ref="I15:K15"/>
    <mergeCell ref="I16:K16"/>
    <mergeCell ref="I17:K17"/>
    <mergeCell ref="I18:K18"/>
    <mergeCell ref="I19:K19"/>
    <mergeCell ref="B2:C2"/>
    <mergeCell ref="B13:C13"/>
    <mergeCell ref="B14:C14"/>
    <mergeCell ref="I1:K1"/>
    <mergeCell ref="I2:K2"/>
    <mergeCell ref="I3:K3"/>
    <mergeCell ref="I4:K4"/>
    <mergeCell ref="I5:K5"/>
    <mergeCell ref="I6:K6"/>
    <mergeCell ref="I7:K7"/>
    <mergeCell ref="I8:K8"/>
    <mergeCell ref="I9:K9"/>
    <mergeCell ref="I10:K10"/>
    <mergeCell ref="I11:K11"/>
    <mergeCell ref="H12:K12"/>
    <mergeCell ref="I13:K13"/>
  </mergeCells>
  <pageMargins left="0.7" right="0.7" top="0.75" bottom="0.75" header="0.3" footer="0.3"/>
  <pageSetup orientation="landscape" r:id="rId1"/>
  <headerFooter>
    <oddHeader>&amp;C&amp;"-,Bold"&amp;12ROTARY CLUB OF WHIDBEY WESTSIDE
OPERATIONS FUND</oddHeader>
    <oddFooter>&amp;LBudget 2026-2027 Final&amp;CPage &amp;P of &amp;N&amp;RJuly 31,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9E59-A4CE-437B-B9AC-1E60B5608AD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Rotary Treasurer</dc:creator>
  <cp:lastModifiedBy>Kathy J Rogers</cp:lastModifiedBy>
  <cp:lastPrinted>2026-08-05T21:11:57Z</cp:lastPrinted>
  <dcterms:created xsi:type="dcterms:W3CDTF">2026-07-27T07:15:01Z</dcterms:created>
  <dcterms:modified xsi:type="dcterms:W3CDTF">2026-09-12T21:25:13Z</dcterms:modified>
</cp:coreProperties>
</file>