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checkCompatibility="1" autoCompressPictures="0"/>
  <bookViews>
    <workbookView xWindow="0" yWindow="0" windowWidth="25600" windowHeight="16060"/>
  </bookViews>
  <sheets>
    <sheet name="Club Entry Form" sheetId="2" r:id="rId1"/>
    <sheet name="Ref. Equations" sheetId="5" r:id="rId2"/>
  </sheets>
  <definedNames>
    <definedName name="_xlnm.Print_Area" localSheetId="0">'Club Entry Form'!$A$2:$K$101</definedName>
    <definedName name="_xlnm.Print_Area" localSheetId="1">'Ref. Equations'!$A$2:$K$19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3" i="2" l="1"/>
  <c r="K93" i="2"/>
  <c r="I92" i="2"/>
  <c r="K92" i="2"/>
  <c r="I86" i="2"/>
  <c r="K86" i="2"/>
  <c r="I65" i="2"/>
  <c r="K65" i="2"/>
  <c r="I64" i="2"/>
  <c r="K64" i="2"/>
  <c r="I39" i="2"/>
  <c r="K39" i="2"/>
  <c r="I38" i="2"/>
  <c r="K38" i="2"/>
  <c r="I16" i="5"/>
  <c r="K16" i="5"/>
  <c r="I34" i="2"/>
  <c r="K34" i="2"/>
  <c r="I30" i="2"/>
  <c r="K30" i="2"/>
  <c r="I29" i="2"/>
  <c r="K29" i="2"/>
  <c r="I28" i="2"/>
  <c r="K28" i="2"/>
  <c r="I25" i="2"/>
  <c r="K25" i="2"/>
  <c r="I23" i="2"/>
  <c r="K23" i="2"/>
  <c r="I22" i="2"/>
  <c r="K22" i="2"/>
  <c r="I21" i="2"/>
  <c r="K21" i="2"/>
  <c r="I20" i="2"/>
  <c r="K20" i="2"/>
  <c r="I98" i="2"/>
  <c r="K98" i="2"/>
  <c r="I97" i="2"/>
  <c r="K97" i="2"/>
  <c r="I96" i="2"/>
  <c r="K96" i="2"/>
  <c r="I95" i="2"/>
  <c r="K95" i="2"/>
  <c r="I94" i="2"/>
  <c r="K94" i="2"/>
  <c r="I87" i="2"/>
  <c r="K87" i="2"/>
  <c r="I85" i="2"/>
  <c r="K85" i="2"/>
  <c r="I80" i="2"/>
  <c r="K80" i="2"/>
  <c r="I63" i="2"/>
  <c r="K63" i="2"/>
  <c r="I62" i="2"/>
  <c r="K62" i="2"/>
  <c r="I57" i="2"/>
  <c r="K57" i="2"/>
  <c r="I56" i="2"/>
  <c r="K56" i="2"/>
  <c r="I48" i="2"/>
  <c r="K48" i="2"/>
  <c r="I47" i="2"/>
  <c r="K47" i="2"/>
  <c r="I46" i="2"/>
  <c r="K46" i="2"/>
  <c r="I45" i="2"/>
  <c r="K45" i="2"/>
  <c r="I44" i="2"/>
  <c r="K44" i="2"/>
  <c r="I27" i="2"/>
  <c r="K27" i="2"/>
  <c r="I14" i="2"/>
  <c r="K14" i="2"/>
  <c r="K88" i="2"/>
  <c r="I88" i="2"/>
  <c r="K84" i="2"/>
  <c r="I84" i="2"/>
  <c r="K83" i="2"/>
  <c r="I83" i="2"/>
  <c r="K82" i="2"/>
  <c r="I82" i="2"/>
  <c r="K81" i="2"/>
  <c r="I81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6" i="2"/>
  <c r="I66" i="2"/>
  <c r="K58" i="2"/>
  <c r="I58" i="2"/>
  <c r="K55" i="2"/>
  <c r="I55" i="2"/>
  <c r="K54" i="2"/>
  <c r="I54" i="2"/>
  <c r="K53" i="2"/>
  <c r="I53" i="2"/>
  <c r="K52" i="2"/>
  <c r="I52" i="2"/>
  <c r="K43" i="2"/>
  <c r="I43" i="2"/>
  <c r="K42" i="2"/>
  <c r="I42" i="2"/>
  <c r="K41" i="2"/>
  <c r="I41" i="2"/>
  <c r="K40" i="2"/>
  <c r="I40" i="2"/>
  <c r="K37" i="2"/>
  <c r="I37" i="2"/>
  <c r="K36" i="2"/>
  <c r="I36" i="2"/>
  <c r="K35" i="2"/>
  <c r="I35" i="2"/>
  <c r="K26" i="2"/>
  <c r="I26" i="2"/>
  <c r="K24" i="2"/>
  <c r="I24" i="2"/>
  <c r="K15" i="2"/>
  <c r="I15" i="2"/>
  <c r="K13" i="2"/>
  <c r="I13" i="2"/>
  <c r="K12" i="2"/>
  <c r="I12" i="2"/>
  <c r="K11" i="2"/>
  <c r="I11" i="2"/>
  <c r="I14" i="5"/>
  <c r="K14" i="5"/>
  <c r="I10" i="5"/>
  <c r="I12" i="5"/>
  <c r="I18" i="5"/>
  <c r="K18" i="5"/>
  <c r="K12" i="5"/>
  <c r="K10" i="5"/>
  <c r="A12" i="2"/>
  <c r="A13" i="2"/>
  <c r="A14" i="2"/>
  <c r="A15" i="2"/>
  <c r="A16" i="2"/>
  <c r="A20" i="2"/>
  <c r="A21" i="2"/>
  <c r="A22" i="2"/>
  <c r="A23" i="2"/>
  <c r="A24" i="2"/>
  <c r="A25" i="2"/>
  <c r="A26" i="2"/>
  <c r="A27" i="2"/>
  <c r="A28" i="2"/>
  <c r="A29" i="2"/>
  <c r="A30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52" i="2"/>
  <c r="A53" i="2"/>
  <c r="A54" i="2"/>
  <c r="A55" i="2"/>
  <c r="A56" i="2"/>
  <c r="A57" i="2"/>
  <c r="A58" i="2"/>
  <c r="A62" i="2"/>
  <c r="A63" i="2"/>
  <c r="A64" i="2"/>
  <c r="A65" i="2"/>
  <c r="A66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I16" i="2"/>
  <c r="K16" i="2"/>
  <c r="I89" i="2"/>
  <c r="A92" i="2"/>
  <c r="A93" i="2"/>
  <c r="A94" i="2"/>
  <c r="A95" i="2"/>
  <c r="A96" i="2"/>
  <c r="A97" i="2"/>
  <c r="A98" i="2"/>
  <c r="I99" i="2"/>
  <c r="I17" i="2"/>
  <c r="I31" i="2"/>
  <c r="I49" i="2"/>
  <c r="I59" i="2"/>
  <c r="I67" i="2"/>
  <c r="I101" i="2"/>
  <c r="C8" i="2"/>
  <c r="E17" i="2"/>
  <c r="E59" i="2"/>
</calcChain>
</file>

<file path=xl/sharedStrings.xml><?xml version="1.0" encoding="utf-8"?>
<sst xmlns="http://schemas.openxmlformats.org/spreadsheetml/2006/main" count="225" uniqueCount="127">
  <si>
    <t>Max Pts</t>
  </si>
  <si>
    <t>Rotary Club of</t>
  </si>
  <si>
    <t>Points per</t>
  </si>
  <si>
    <t>No. of</t>
  </si>
  <si>
    <t>&lt;-- Max Points Check</t>
  </si>
  <si>
    <t xml:space="preserve">Total Points Claimed = </t>
  </si>
  <si>
    <t>Does club have a standing Membership Committee?</t>
  </si>
  <si>
    <t>Club donation to Polio Fund</t>
  </si>
  <si>
    <t>Does club create social opportunities for potential members &amp; their spouses</t>
  </si>
  <si>
    <t>Does club have a weekly or bi-weekly newsletter?</t>
  </si>
  <si>
    <t>Does club have a Website; updated regularly?</t>
  </si>
  <si>
    <t>&lt;-- Points 
claimed by club</t>
  </si>
  <si>
    <t xml:space="preserve">TOTAL Club Points = </t>
  </si>
  <si>
    <t>Club sponsors an Interact Club</t>
  </si>
  <si>
    <t>No Limit</t>
  </si>
  <si>
    <t>NEW Bequest Members + Major Donors + PH Society Members (July 1 - April 1)</t>
  </si>
  <si>
    <t>Number of members who attended</t>
  </si>
  <si>
    <t>$Amount donated to Polio Eradication</t>
  </si>
  <si>
    <t>No. of socials per year</t>
  </si>
  <si>
    <t xml:space="preserve">      A/   Membership</t>
  </si>
  <si>
    <t xml:space="preserve">      B/   Training</t>
  </si>
  <si>
    <t xml:space="preserve">      C/   Foundation</t>
  </si>
  <si>
    <t xml:space="preserve">     E/   District Service/Activity</t>
  </si>
  <si>
    <t xml:space="preserve">     F/  Club Service</t>
  </si>
  <si>
    <t xml:space="preserve">     G/  Youth Service</t>
  </si>
  <si>
    <t>Please enter club information into the yellow cells!</t>
  </si>
  <si>
    <t>Membership Attendance Report was entered monthly into the District database</t>
  </si>
  <si>
    <t>Club supported a non-Rotary Foundation funded International Project</t>
  </si>
  <si>
    <t>Number of member-days attended</t>
  </si>
  <si>
    <t>Automatic; [(N2-N1)/N1] x 4500</t>
  </si>
  <si>
    <t>Formula</t>
  </si>
  <si>
    <t>KDH2015</t>
  </si>
  <si>
    <r>
      <rPr>
        <b/>
        <sz val="12"/>
        <color theme="1"/>
        <rFont val="Arial"/>
      </rPr>
      <t>N1</t>
    </r>
    <r>
      <rPr>
        <sz val="12"/>
        <color theme="1"/>
        <rFont val="Arial"/>
      </rPr>
      <t>, No. of Members at</t>
    </r>
    <r>
      <rPr>
        <b/>
        <sz val="12"/>
        <color theme="1"/>
        <rFont val="Arial"/>
      </rPr>
      <t xml:space="preserve"> July 1, 2015</t>
    </r>
  </si>
  <si>
    <r>
      <rPr>
        <b/>
        <sz val="12"/>
        <color theme="1"/>
        <rFont val="Arial"/>
      </rPr>
      <t>N2</t>
    </r>
    <r>
      <rPr>
        <sz val="12"/>
        <color theme="1"/>
        <rFont val="Arial"/>
      </rPr>
      <t xml:space="preserve">, No. of Members at </t>
    </r>
    <r>
      <rPr>
        <b/>
        <sz val="12"/>
        <color theme="1"/>
        <rFont val="Arial"/>
      </rPr>
      <t>April 1, 2016</t>
    </r>
  </si>
  <si>
    <t>Club participated in a food packaging project</t>
  </si>
  <si>
    <t>Club sponsors a Rotaract Club</t>
  </si>
  <si>
    <t>Members attended District Membership Forum, October 14, 2015</t>
  </si>
  <si>
    <t>Members attended District Foundation Forum, November 4, 2015</t>
  </si>
  <si>
    <t>Members attend D-7910 Public Image Forum, Sept. 9, 2015</t>
  </si>
  <si>
    <t>President Elect (President 2016-2017) attended PRE-PETS, Feb. 11 or Feb. 16, 2016</t>
  </si>
  <si>
    <t>President-Elect (President 2016-2017) attended NEPETS, March 10-12, 2016</t>
  </si>
  <si>
    <t>100% Sustaining Member club ( min $100 from EVERY member), by April 1, 2016</t>
  </si>
  <si>
    <t>Club gained a new or next level Paul Harris Fellow, July 1, 2015 - April 1, 2016</t>
  </si>
  <si>
    <t xml:space="preserve">      D/   Public Image &amp; Communications</t>
  </si>
  <si>
    <t>Does club have a Facebook page; updated regularly?</t>
  </si>
  <si>
    <t>Did club have a Rotary article in local printed or online news media?</t>
  </si>
  <si>
    <t>Did club have a Rotary news item broadcast on TV, Radio, or Podcast?</t>
  </si>
  <si>
    <t>Did club use an organized promotional plan for a project, or fundraiser?</t>
  </si>
  <si>
    <t xml:space="preserve"> Club Members participating in Bandy-Hefler Friendship Exchange</t>
  </si>
  <si>
    <t>Club entered a minimum of 15 goals on Club Central, by Sept. 1, 2015</t>
  </si>
  <si>
    <t>Does club do a formal induction with Induction Kit for new members?</t>
  </si>
  <si>
    <t>Members attended District Social Media Seminar, March 31, 2016</t>
  </si>
  <si>
    <t>Club participated in other Friendship Exchanges</t>
  </si>
  <si>
    <t>Number of AGs</t>
  </si>
  <si>
    <t>Club applied for the 2015-2016 Presidential Citation  (DG received by March 31, 2016)</t>
  </si>
  <si>
    <t>Club sponsored a New Rotary Club that charters this Rotary year.</t>
  </si>
  <si>
    <t>Each month, the Club reviewed this Club Planning Form with the Board &amp; membership</t>
  </si>
  <si>
    <t>Club Board approved the 2015-2016 Budget by June 30, 2015</t>
  </si>
  <si>
    <t>Club has a Steering Committee (President plus next two in line); meets quarterly</t>
  </si>
  <si>
    <t>Club 2016-2017 officers &amp; chairs contact info in District database by Feb. 1, 2016</t>
  </si>
  <si>
    <t>Club 2016-2017 officers &amp; chairs contact info in District database by March 1, 2016</t>
  </si>
  <si>
    <t>Club participated in a local 'feeding the hungry' event</t>
  </si>
  <si>
    <t>Does club use "Fireside Chat" info meeting for potential new members?</t>
  </si>
  <si>
    <t>Net Membership Increase. (Enter numbers N1 &amp; N2 above)</t>
  </si>
  <si>
    <t>Club nominated a Rotary Peace Fellow approved by District Scholarship Committee</t>
  </si>
  <si>
    <t>Club Members that are Assistant Governors</t>
  </si>
  <si>
    <t>Club Members that chair District Committees</t>
  </si>
  <si>
    <t>Club sponsors an Earlyact Club</t>
  </si>
  <si>
    <t>Club sponsors an Outbound ESSEX International Exchange student</t>
  </si>
  <si>
    <t>Club hosts an Inbound ESSEX International Exchange student</t>
  </si>
  <si>
    <t>Members attended Rotary Leadership Institute, Oct.31, 2015, or other 2015-2016 date</t>
  </si>
  <si>
    <r>
      <t xml:space="preserve">Club certified to participate in Rotary </t>
    </r>
    <r>
      <rPr>
        <u/>
        <sz val="9"/>
        <color theme="1"/>
        <rFont val="Arial"/>
      </rPr>
      <t>Global</t>
    </r>
    <r>
      <rPr>
        <sz val="9"/>
        <color theme="1"/>
        <rFont val="Arial"/>
      </rPr>
      <t xml:space="preserve"> Grant project in 2015-2016, by Dec 1, 2015</t>
    </r>
  </si>
  <si>
    <r>
      <t xml:space="preserve">Club certified to participate in Rotary </t>
    </r>
    <r>
      <rPr>
        <u/>
        <sz val="9"/>
        <color theme="1"/>
        <rFont val="Arial"/>
      </rPr>
      <t>District</t>
    </r>
    <r>
      <rPr>
        <sz val="9"/>
        <color theme="1"/>
        <rFont val="Arial"/>
      </rPr>
      <t xml:space="preserve"> Grant project in 2015-2016, by Dec 1, 2015</t>
    </r>
  </si>
  <si>
    <t>Club participated this year for the first time in the Club Visioning program</t>
  </si>
  <si>
    <t>Club reviewed its previous Club Visioning program and implimented changes</t>
  </si>
  <si>
    <t>Club Members that participate on District Committees (not Committee Chairs)</t>
  </si>
  <si>
    <r>
      <t>Club paid its</t>
    </r>
    <r>
      <rPr>
        <u/>
        <sz val="9"/>
        <color theme="1"/>
        <rFont val="Arial"/>
      </rPr>
      <t xml:space="preserve"> RI Dues</t>
    </r>
    <r>
      <rPr>
        <sz val="9"/>
        <color theme="1"/>
        <rFont val="Arial"/>
      </rPr>
      <t xml:space="preserve"> within 60 days of invoice date (July &amp; January)</t>
    </r>
  </si>
  <si>
    <r>
      <t xml:space="preserve">Club paid its </t>
    </r>
    <r>
      <rPr>
        <u/>
        <sz val="9"/>
        <color theme="1"/>
        <rFont val="Arial"/>
      </rPr>
      <t>District Dues</t>
    </r>
    <r>
      <rPr>
        <sz val="9"/>
        <color theme="1"/>
        <rFont val="Arial"/>
      </rPr>
      <t xml:space="preserve"> within 60 days of invoice date (July &amp; January)</t>
    </r>
  </si>
  <si>
    <t>No. of Members become PHFs, or next level</t>
  </si>
  <si>
    <r>
      <t xml:space="preserve">Enter NUMBER </t>
    </r>
    <r>
      <rPr>
        <b/>
        <sz val="9"/>
        <color theme="1"/>
        <rFont val="Arial"/>
      </rPr>
      <t>1</t>
    </r>
    <r>
      <rPr>
        <sz val="9"/>
        <color theme="1"/>
        <rFont val="Arial"/>
      </rPr>
      <t>, if YES</t>
    </r>
  </si>
  <si>
    <r>
      <t xml:space="preserve">Enter NUMBER </t>
    </r>
    <r>
      <rPr>
        <b/>
        <sz val="9"/>
        <color rgb="FF000000"/>
        <rFont val="Arial"/>
      </rPr>
      <t>1</t>
    </r>
    <r>
      <rPr>
        <sz val="9"/>
        <color rgb="FF000000"/>
        <rFont val="Arial"/>
      </rPr>
      <t>, if YES</t>
    </r>
  </si>
  <si>
    <t>Enter NUMBER 1, if YES</t>
  </si>
  <si>
    <t>Number of members preregistered</t>
  </si>
  <si>
    <t>Members preregistered by 3/25/2016 for the District Assembly, April 8, 2016</t>
  </si>
  <si>
    <t>Members prereg'd by 2/28/2016 for at least 1 day at the District Conference, May 20-22, 2016</t>
  </si>
  <si>
    <t>Members preregistered by 3/25/2016 for International Convention in Korea, May 2016</t>
  </si>
  <si>
    <t>10 pts per 
$50 donated</t>
  </si>
  <si>
    <r>
      <t xml:space="preserve">Club nominated a Rotary </t>
    </r>
    <r>
      <rPr>
        <u/>
        <sz val="9"/>
        <color theme="1"/>
        <rFont val="Arial"/>
      </rPr>
      <t>Global Grant Scholar</t>
    </r>
    <r>
      <rPr>
        <sz val="9"/>
        <color theme="1"/>
        <rFont val="Arial"/>
      </rPr>
      <t xml:space="preserve"> &amp; got funding</t>
    </r>
  </si>
  <si>
    <r>
      <t xml:space="preserve">Club is the Lead Club in an international </t>
    </r>
    <r>
      <rPr>
        <u/>
        <sz val="9"/>
        <color theme="1"/>
        <rFont val="Arial"/>
      </rPr>
      <t>Global Grant</t>
    </r>
    <r>
      <rPr>
        <sz val="9"/>
        <color theme="1"/>
        <rFont val="Arial"/>
      </rPr>
      <t xml:space="preserve"> Project</t>
    </r>
  </si>
  <si>
    <r>
      <t xml:space="preserve">Club participates in a </t>
    </r>
    <r>
      <rPr>
        <u/>
        <sz val="9"/>
        <color theme="1"/>
        <rFont val="Arial"/>
      </rPr>
      <t>Global Grant</t>
    </r>
    <r>
      <rPr>
        <sz val="9"/>
        <color theme="1"/>
        <rFont val="Arial"/>
      </rPr>
      <t xml:space="preserve"> project</t>
    </r>
  </si>
  <si>
    <r>
      <t xml:space="preserve">Club participates in a </t>
    </r>
    <r>
      <rPr>
        <u/>
        <sz val="9"/>
        <color theme="1"/>
        <rFont val="Arial"/>
      </rPr>
      <t>District Grant</t>
    </r>
    <r>
      <rPr>
        <sz val="9"/>
        <color theme="1"/>
        <rFont val="Arial"/>
      </rPr>
      <t xml:space="preserve"> project</t>
    </r>
  </si>
  <si>
    <t>Does club use the new Rotary logo and Visual Identity system?  (Branding)</t>
  </si>
  <si>
    <t>Members prereg'd by 3/31/2016 for at least 1 day at the District Conference, May 20-22, 2016</t>
  </si>
  <si>
    <t>Club had formal joint meetings with other clubs (count each club once)</t>
  </si>
  <si>
    <t>Club reviewed &amp; updated its Bylaws (as appropriate) in 2015-2016</t>
  </si>
  <si>
    <r>
      <t xml:space="preserve">Number of </t>
    </r>
    <r>
      <rPr>
        <u/>
        <sz val="9"/>
        <color theme="1"/>
        <rFont val="Arial"/>
      </rPr>
      <t>RYLA 2016</t>
    </r>
    <r>
      <rPr>
        <sz val="9"/>
        <color theme="1"/>
        <rFont val="Arial"/>
      </rPr>
      <t xml:space="preserve"> students the club sponsored and paid for by February 15, 2016</t>
    </r>
  </si>
  <si>
    <r>
      <t xml:space="preserve">Club brought </t>
    </r>
    <r>
      <rPr>
        <u/>
        <sz val="9"/>
        <color theme="1"/>
        <rFont val="Arial"/>
      </rPr>
      <t>RYLA 2015</t>
    </r>
    <r>
      <rPr>
        <sz val="9"/>
        <color theme="1"/>
        <rFont val="Arial"/>
      </rPr>
      <t xml:space="preserve"> students &amp; parents to club meeting   </t>
    </r>
  </si>
  <si>
    <t>Does your club have Business/Corporate Members?</t>
  </si>
  <si>
    <t>Number of socials per year</t>
  </si>
  <si>
    <t>Number of early DisCon registrations</t>
  </si>
  <si>
    <t>No. who became BM, MD, PHS members</t>
  </si>
  <si>
    <t>Number hosted and/or sponsored</t>
  </si>
  <si>
    <r>
      <t xml:space="preserve">Club members Sponsor Counseled or Host Counseled a </t>
    </r>
    <r>
      <rPr>
        <u/>
        <sz val="9"/>
        <color theme="1"/>
        <rFont val="Arial"/>
      </rPr>
      <t>Global Grant Scholar</t>
    </r>
  </si>
  <si>
    <r>
      <t>Club members Sponsor Counseled or Host Counseled a</t>
    </r>
    <r>
      <rPr>
        <u/>
        <sz val="9"/>
        <color theme="1"/>
        <rFont val="Arial"/>
      </rPr>
      <t xml:space="preserve"> VTT Team Member</t>
    </r>
  </si>
  <si>
    <t>Number of Global Grants led by club</t>
  </si>
  <si>
    <t>Number of Global Grants club participates in</t>
  </si>
  <si>
    <t>Number of District Grants club participates in</t>
  </si>
  <si>
    <t>Number of occasions per year</t>
  </si>
  <si>
    <t>Number of District Committee chairs</t>
  </si>
  <si>
    <t>Number of members on District Committees</t>
  </si>
  <si>
    <t>Number of MEMBERS participating</t>
  </si>
  <si>
    <t>Number of events participated in</t>
  </si>
  <si>
    <t>Number of projects</t>
  </si>
  <si>
    <t>Number of joint meetings</t>
  </si>
  <si>
    <t>Number of international projects</t>
  </si>
  <si>
    <t>Number of Community Service Projects the club did, July 1, 2015 to April 1, 2016</t>
  </si>
  <si>
    <t>Number of students</t>
  </si>
  <si>
    <t>Number of students plus parents</t>
  </si>
  <si>
    <t xml:space="preserve">Number of sponsored Rotaract Clubs </t>
  </si>
  <si>
    <t xml:space="preserve">Number of sponsored Interact Clubs </t>
  </si>
  <si>
    <t xml:space="preserve">Number of sponsored Earlyact Clubs </t>
  </si>
  <si>
    <t>Equations used in Club Entry Form tab</t>
  </si>
  <si>
    <t>Password to open cells on "Club Entry Form" sheet and this sheet is</t>
  </si>
  <si>
    <t>100% EREY club ( min $25 from EVERY member), by April 1, 2016</t>
  </si>
  <si>
    <t>Achieved AVERAGE $125 per member to the Annual Fund (SHARE), by April 1, 2016</t>
  </si>
  <si>
    <t>D-7910 Club Planning Worksheet</t>
  </si>
  <si>
    <r>
      <rPr>
        <b/>
        <u/>
        <sz val="22"/>
        <color theme="1"/>
        <rFont val="Arial"/>
        <family val="2"/>
      </rPr>
      <t>2015-2016</t>
    </r>
    <r>
      <rPr>
        <b/>
        <sz val="10"/>
        <color theme="1"/>
        <rFont val="Arial"/>
      </rPr>
      <t xml:space="preserve">
 </t>
    </r>
    <r>
      <rPr>
        <b/>
        <sz val="10"/>
        <color rgb="FF0000FF"/>
        <rFont val="Arial"/>
      </rPr>
      <t xml:space="preserve">
</t>
    </r>
    <r>
      <rPr>
        <b/>
        <sz val="20"/>
        <color rgb="FF0000FF"/>
        <rFont val="Arial"/>
      </rPr>
      <t xml:space="preserve">                   </t>
    </r>
    <r>
      <rPr>
        <b/>
        <sz val="20"/>
        <color rgb="FFFF6600"/>
        <rFont val="Arial"/>
      </rPr>
      <t xml:space="preserve">Enter club information
                   into the yellow cells! </t>
    </r>
    <r>
      <rPr>
        <b/>
        <sz val="12"/>
        <color rgb="FF0000FF"/>
        <rFont val="Arial"/>
      </rPr>
      <t xml:space="preserve">
</t>
    </r>
    <r>
      <rPr>
        <b/>
        <sz val="10"/>
        <color rgb="FF0000FF"/>
        <rFont val="Arial"/>
      </rPr>
      <t xml:space="preserve"> </t>
    </r>
    <r>
      <rPr>
        <b/>
        <sz val="16"/>
        <color rgb="FF0000FF"/>
        <rFont val="Arial"/>
        <family val="2"/>
      </rPr>
      <t xml:space="preserve">
                                                 Due Date: April 1,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</si>
</sst>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color rgb="FF0000FF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8"/>
      <color theme="1"/>
      <name val="Arial"/>
    </font>
    <font>
      <b/>
      <sz val="22"/>
      <color rgb="FF008000"/>
      <name val="Arial"/>
    </font>
    <font>
      <sz val="12"/>
      <color theme="1"/>
      <name val="Arial"/>
    </font>
    <font>
      <b/>
      <sz val="18"/>
      <color rgb="FF008000"/>
      <name val="Arial"/>
    </font>
    <font>
      <b/>
      <sz val="12"/>
      <color rgb="FF0000FF"/>
      <name val="Arial"/>
    </font>
    <font>
      <b/>
      <sz val="24"/>
      <color theme="1"/>
      <name val="Arial"/>
    </font>
    <font>
      <sz val="9"/>
      <color theme="1"/>
      <name val="Arial"/>
    </font>
    <font>
      <sz val="10"/>
      <color rgb="FFFF0000"/>
      <name val="Arial"/>
    </font>
    <font>
      <b/>
      <sz val="10"/>
      <color theme="0"/>
      <name val="Arial"/>
    </font>
    <font>
      <b/>
      <sz val="16"/>
      <color rgb="FFFF0000"/>
      <name val="Arial"/>
    </font>
    <font>
      <b/>
      <sz val="14"/>
      <color theme="0"/>
      <name val="Arial"/>
    </font>
    <font>
      <sz val="10"/>
      <color theme="1"/>
      <name val="Arial"/>
      <family val="2"/>
    </font>
    <font>
      <b/>
      <sz val="12"/>
      <color rgb="FF008000"/>
      <name val="Arial"/>
    </font>
    <font>
      <b/>
      <sz val="9"/>
      <color rgb="FF0000FF"/>
      <name val="Arial"/>
    </font>
    <font>
      <b/>
      <sz val="10"/>
      <color rgb="FF0000FF"/>
      <name val="Arial"/>
    </font>
    <font>
      <b/>
      <sz val="24"/>
      <color rgb="FF0000FF"/>
      <name val="Arial"/>
    </font>
    <font>
      <b/>
      <sz val="20"/>
      <color rgb="FF0000FF"/>
      <name val="Arial"/>
    </font>
    <font>
      <b/>
      <sz val="20"/>
      <color rgb="FFFF6600"/>
      <name val="Arial"/>
    </font>
    <font>
      <sz val="9"/>
      <color theme="0"/>
      <name val="Arial"/>
    </font>
    <font>
      <b/>
      <sz val="9"/>
      <color theme="0"/>
      <name val="Arial"/>
    </font>
    <font>
      <b/>
      <u/>
      <sz val="24"/>
      <color theme="1"/>
      <name val="Arial"/>
    </font>
    <font>
      <b/>
      <u/>
      <sz val="22"/>
      <color theme="1"/>
      <name val="Arial"/>
      <family val="2"/>
    </font>
    <font>
      <u/>
      <sz val="9"/>
      <color theme="1"/>
      <name val="Arial"/>
    </font>
    <font>
      <b/>
      <sz val="16"/>
      <name val="Arial"/>
    </font>
    <font>
      <b/>
      <sz val="9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032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1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1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3" fontId="21" fillId="7" borderId="0" xfId="0" applyNumberFormat="1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7" fillId="0" borderId="6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textRotation="90"/>
    </xf>
    <xf numFmtId="0" fontId="2" fillId="0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1" fillId="2" borderId="24" xfId="0" applyFont="1" applyFill="1" applyBorder="1" applyAlignment="1" applyProtection="1">
      <alignment vertical="center"/>
    </xf>
    <xf numFmtId="0" fontId="17" fillId="0" borderId="26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 wrapText="1"/>
    </xf>
    <xf numFmtId="0" fontId="17" fillId="0" borderId="11" xfId="0" applyFont="1" applyFill="1" applyBorder="1" applyAlignment="1" applyProtection="1">
      <alignment vertical="center" wrapText="1"/>
    </xf>
    <xf numFmtId="0" fontId="17" fillId="0" borderId="11" xfId="0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0" fillId="0" borderId="0" xfId="0" applyNumberFormat="1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right" vertical="center"/>
    </xf>
    <xf numFmtId="3" fontId="19" fillId="7" borderId="0" xfId="0" applyNumberFormat="1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35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3" fontId="25" fillId="0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3" fontId="21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3" fontId="17" fillId="0" borderId="8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3" fontId="17" fillId="0" borderId="0" xfId="0" applyNumberFormat="1" applyFont="1" applyFill="1" applyAlignment="1" applyProtection="1">
      <alignment vertical="center"/>
    </xf>
    <xf numFmtId="3" fontId="17" fillId="0" borderId="9" xfId="0" applyNumberFormat="1" applyFont="1" applyFill="1" applyBorder="1" applyAlignment="1" applyProtection="1">
      <alignment horizontal="center" vertical="center"/>
    </xf>
    <xf numFmtId="0" fontId="17" fillId="9" borderId="9" xfId="0" applyFont="1" applyFill="1" applyBorder="1" applyAlignment="1" applyProtection="1">
      <alignment horizontal="right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3" fontId="17" fillId="9" borderId="21" xfId="0" applyNumberFormat="1" applyFont="1" applyFill="1" applyBorder="1" applyAlignment="1" applyProtection="1">
      <alignment vertical="center"/>
    </xf>
    <xf numFmtId="3" fontId="17" fillId="9" borderId="22" xfId="0" applyNumberFormat="1" applyFont="1" applyFill="1" applyBorder="1" applyAlignment="1" applyProtection="1">
      <alignment vertical="center"/>
    </xf>
    <xf numFmtId="3" fontId="17" fillId="0" borderId="12" xfId="0" applyNumberFormat="1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3" fontId="17" fillId="0" borderId="10" xfId="0" applyNumberFormat="1" applyFont="1" applyFill="1" applyBorder="1" applyAlignment="1" applyProtection="1">
      <alignment horizontal="center" vertical="center"/>
    </xf>
    <xf numFmtId="0" fontId="17" fillId="9" borderId="10" xfId="0" applyFont="1" applyFill="1" applyBorder="1" applyAlignment="1" applyProtection="1">
      <alignment horizontal="right" vertical="center"/>
    </xf>
    <xf numFmtId="0" fontId="17" fillId="8" borderId="7" xfId="0" applyFont="1" applyFill="1" applyBorder="1" applyAlignment="1" applyProtection="1">
      <alignment horizontal="center" vertical="center"/>
    </xf>
    <xf numFmtId="3" fontId="17" fillId="9" borderId="23" xfId="0" applyNumberFormat="1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3" fontId="29" fillId="6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3" fontId="29" fillId="5" borderId="0" xfId="0" applyNumberFormat="1" applyFont="1" applyFill="1" applyAlignment="1" applyProtection="1">
      <alignment vertical="center"/>
    </xf>
    <xf numFmtId="9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1" fontId="30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textRotation="90"/>
    </xf>
    <xf numFmtId="3" fontId="17" fillId="0" borderId="0" xfId="0" applyNumberFormat="1" applyFont="1" applyFill="1" applyAlignment="1" applyProtection="1">
      <alignment horizontal="left" vertical="center"/>
    </xf>
    <xf numFmtId="1" fontId="17" fillId="0" borderId="9" xfId="553" applyNumberFormat="1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3" fontId="17" fillId="0" borderId="25" xfId="0" applyNumberFormat="1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3" fontId="17" fillId="0" borderId="9" xfId="0" applyNumberFormat="1" applyFont="1" applyFill="1" applyBorder="1" applyAlignment="1" applyProtection="1">
      <alignment horizontal="center" vertical="center" wrapText="1"/>
    </xf>
    <xf numFmtId="3" fontId="17" fillId="0" borderId="27" xfId="0" applyNumberFormat="1" applyFont="1" applyFill="1" applyBorder="1" applyAlignment="1" applyProtection="1">
      <alignment horizontal="center" vertical="center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9" borderId="39" xfId="0" applyFont="1" applyFill="1" applyBorder="1" applyAlignment="1" applyProtection="1">
      <alignment horizontal="right" vertical="center"/>
    </xf>
    <xf numFmtId="9" fontId="17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17" fillId="9" borderId="12" xfId="0" applyFont="1" applyFill="1" applyBorder="1" applyAlignment="1" applyProtection="1">
      <alignment horizontal="right" vertical="center"/>
    </xf>
    <xf numFmtId="3" fontId="17" fillId="0" borderId="0" xfId="0" applyNumberFormat="1" applyFont="1" applyFill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vertical="center"/>
    </xf>
    <xf numFmtId="3" fontId="17" fillId="0" borderId="36" xfId="0" applyNumberFormat="1" applyFont="1" applyFill="1" applyBorder="1" applyAlignment="1" applyProtection="1">
      <alignment horizontal="center" vertical="center"/>
    </xf>
    <xf numFmtId="0" fontId="17" fillId="9" borderId="36" xfId="0" applyFont="1" applyFill="1" applyBorder="1" applyAlignment="1" applyProtection="1">
      <alignment horizontal="right" vertical="center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right" vertical="center"/>
    </xf>
    <xf numFmtId="0" fontId="36" fillId="10" borderId="9" xfId="0" applyFont="1" applyFill="1" applyBorder="1" applyAlignment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right" vertical="center"/>
    </xf>
    <xf numFmtId="3" fontId="17" fillId="0" borderId="22" xfId="0" applyNumberFormat="1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right" vertical="center"/>
    </xf>
    <xf numFmtId="0" fontId="18" fillId="0" borderId="44" xfId="0" applyFont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 textRotation="90"/>
    </xf>
    <xf numFmtId="0" fontId="23" fillId="0" borderId="29" xfId="0" applyFont="1" applyFill="1" applyBorder="1" applyAlignment="1" applyProtection="1">
      <alignment horizontal="center" vertical="center" textRotation="90"/>
    </xf>
    <xf numFmtId="0" fontId="23" fillId="0" borderId="27" xfId="0" applyFont="1" applyFill="1" applyBorder="1" applyAlignment="1" applyProtection="1">
      <alignment horizontal="center" vertical="center" textRotation="90"/>
    </xf>
    <xf numFmtId="0" fontId="15" fillId="0" borderId="30" xfId="0" applyFont="1" applyFill="1" applyBorder="1" applyAlignment="1" applyProtection="1">
      <alignment horizontal="center" vertical="center" textRotation="90" wrapText="1"/>
    </xf>
    <xf numFmtId="0" fontId="15" fillId="0" borderId="31" xfId="0" applyFont="1" applyFill="1" applyBorder="1" applyAlignment="1" applyProtection="1">
      <alignment horizontal="center" vertical="center" textRotation="90" wrapText="1"/>
    </xf>
    <xf numFmtId="0" fontId="15" fillId="0" borderId="32" xfId="0" applyFont="1" applyFill="1" applyBorder="1" applyAlignment="1" applyProtection="1">
      <alignment horizontal="center" vertical="center" textRotation="90" wrapText="1"/>
    </xf>
    <xf numFmtId="0" fontId="21" fillId="5" borderId="33" xfId="0" applyFont="1" applyFill="1" applyBorder="1" applyAlignment="1" applyProtection="1">
      <alignment horizontal="center" vertical="center"/>
    </xf>
    <xf numFmtId="0" fontId="21" fillId="5" borderId="34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13" fillId="0" borderId="14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1" fontId="14" fillId="3" borderId="17" xfId="0" applyNumberFormat="1" applyFont="1" applyFill="1" applyBorder="1" applyAlignment="1" applyProtection="1">
      <alignment horizontal="center" vertical="center"/>
      <protection locked="0"/>
    </xf>
    <xf numFmtId="1" fontId="14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26" fillId="0" borderId="38" xfId="0" applyFont="1" applyBorder="1" applyAlignment="1" applyProtection="1">
      <alignment horizontal="left" vertical="top"/>
    </xf>
    <xf numFmtId="0" fontId="31" fillId="0" borderId="0" xfId="0" applyFont="1" applyAlignment="1" applyProtection="1">
      <alignment horizontal="left" vertical="center"/>
    </xf>
    <xf numFmtId="0" fontId="23" fillId="0" borderId="40" xfId="0" applyFont="1" applyFill="1" applyBorder="1" applyAlignment="1" applyProtection="1">
      <alignment horizontal="center" vertical="center" textRotation="90"/>
    </xf>
    <xf numFmtId="0" fontId="23" fillId="0" borderId="41" xfId="0" applyFont="1" applyFill="1" applyBorder="1" applyAlignment="1" applyProtection="1">
      <alignment horizontal="center" vertical="center" textRotation="90"/>
    </xf>
    <xf numFmtId="0" fontId="23" fillId="0" borderId="42" xfId="0" applyFont="1" applyFill="1" applyBorder="1" applyAlignment="1" applyProtection="1">
      <alignment horizontal="center" vertical="center" textRotation="90"/>
    </xf>
    <xf numFmtId="9" fontId="34" fillId="0" borderId="0" xfId="0" applyNumberFormat="1" applyFont="1" applyFill="1" applyBorder="1" applyAlignment="1" applyProtection="1">
      <alignment horizontal="center" vertical="center" textRotation="90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left" vertical="top" wrapText="1"/>
    </xf>
  </cellXfs>
  <cellStyles count="10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Normal" xfId="0" builtinId="0"/>
    <cellStyle name="Percent" xfId="55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179033</xdr:colOff>
      <xdr:row>1</xdr:row>
      <xdr:rowOff>285744</xdr:rowOff>
    </xdr:from>
    <xdr:to>
      <xdr:col>6</xdr:col>
      <xdr:colOff>351366</xdr:colOff>
      <xdr:row>2</xdr:row>
      <xdr:rowOff>1761061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3033" y="480477"/>
          <a:ext cx="3042533" cy="2059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2:EB102"/>
  <sheetViews>
    <sheetView showGridLines="0" tabSelected="1" workbookViewId="0">
      <pane xSplit="11" ySplit="8" topLeftCell="L9" activePane="bottomRight" state="frozenSplit"/>
      <selection pane="topRight" activeCell="L1" sqref="L1"/>
      <selection pane="bottomLeft" activeCell="A9" sqref="A9"/>
      <selection pane="bottomRight" activeCell="M3" sqref="M3"/>
    </sheetView>
  </sheetViews>
  <sheetFormatPr baseColWidth="10" defaultColWidth="31.6640625" defaultRowHeight="12" x14ac:dyDescent="0"/>
  <cols>
    <col min="1" max="1" width="3.1640625" style="5" bestFit="1" customWidth="1"/>
    <col min="2" max="2" width="70.5" style="30" bestFit="1" customWidth="1"/>
    <col min="3" max="3" width="11" style="16" bestFit="1" customWidth="1"/>
    <col min="4" max="4" width="1.83203125" style="16" customWidth="1"/>
    <col min="5" max="5" width="7.33203125" style="16" customWidth="1"/>
    <col min="6" max="6" width="37.6640625" style="6" customWidth="1"/>
    <col min="7" max="7" width="7.33203125" style="6" bestFit="1" customWidth="1"/>
    <col min="8" max="8" width="1.83203125" style="6" customWidth="1"/>
    <col min="9" max="9" width="6.33203125" style="6" customWidth="1"/>
    <col min="10" max="10" width="1.6640625" style="6" customWidth="1"/>
    <col min="11" max="11" width="9.5" style="16" customWidth="1"/>
    <col min="12" max="12" width="19.5" style="6" customWidth="1"/>
    <col min="13" max="22" width="12.1640625" style="6" customWidth="1"/>
    <col min="23" max="35" width="12.1640625" style="43" customWidth="1"/>
    <col min="36" max="36" width="31.6640625" style="43" customWidth="1"/>
    <col min="37" max="45" width="12.1640625" style="43" customWidth="1"/>
    <col min="46" max="98" width="31.6640625" style="43"/>
    <col min="99" max="132" width="31.6640625" style="6"/>
    <col min="133" max="296" width="31.6640625" style="9"/>
    <col min="297" max="297" width="82.6640625" style="9" customWidth="1"/>
    <col min="298" max="298" width="15.5" style="9" customWidth="1"/>
    <col min="299" max="299" width="34.5" style="9" customWidth="1"/>
    <col min="300" max="300" width="11" style="9" customWidth="1"/>
    <col min="301" max="301" width="8.1640625" style="9" customWidth="1"/>
    <col min="302" max="552" width="31.6640625" style="9"/>
    <col min="553" max="553" width="82.6640625" style="9" customWidth="1"/>
    <col min="554" max="554" width="15.5" style="9" customWidth="1"/>
    <col min="555" max="555" width="34.5" style="9" customWidth="1"/>
    <col min="556" max="556" width="11" style="9" customWidth="1"/>
    <col min="557" max="557" width="8.1640625" style="9" customWidth="1"/>
    <col min="558" max="808" width="31.6640625" style="9"/>
    <col min="809" max="809" width="82.6640625" style="9" customWidth="1"/>
    <col min="810" max="810" width="15.5" style="9" customWidth="1"/>
    <col min="811" max="811" width="34.5" style="9" customWidth="1"/>
    <col min="812" max="812" width="11" style="9" customWidth="1"/>
    <col min="813" max="813" width="8.1640625" style="9" customWidth="1"/>
    <col min="814" max="1064" width="31.6640625" style="9"/>
    <col min="1065" max="1065" width="82.6640625" style="9" customWidth="1"/>
    <col min="1066" max="1066" width="15.5" style="9" customWidth="1"/>
    <col min="1067" max="1067" width="34.5" style="9" customWidth="1"/>
    <col min="1068" max="1068" width="11" style="9" customWidth="1"/>
    <col min="1069" max="1069" width="8.1640625" style="9" customWidth="1"/>
    <col min="1070" max="1320" width="31.6640625" style="9"/>
    <col min="1321" max="1321" width="82.6640625" style="9" customWidth="1"/>
    <col min="1322" max="1322" width="15.5" style="9" customWidth="1"/>
    <col min="1323" max="1323" width="34.5" style="9" customWidth="1"/>
    <col min="1324" max="1324" width="11" style="9" customWidth="1"/>
    <col min="1325" max="1325" width="8.1640625" style="9" customWidth="1"/>
    <col min="1326" max="1576" width="31.6640625" style="9"/>
    <col min="1577" max="1577" width="82.6640625" style="9" customWidth="1"/>
    <col min="1578" max="1578" width="15.5" style="9" customWidth="1"/>
    <col min="1579" max="1579" width="34.5" style="9" customWidth="1"/>
    <col min="1580" max="1580" width="11" style="9" customWidth="1"/>
    <col min="1581" max="1581" width="8.1640625" style="9" customWidth="1"/>
    <col min="1582" max="1832" width="31.6640625" style="9"/>
    <col min="1833" max="1833" width="82.6640625" style="9" customWidth="1"/>
    <col min="1834" max="1834" width="15.5" style="9" customWidth="1"/>
    <col min="1835" max="1835" width="34.5" style="9" customWidth="1"/>
    <col min="1836" max="1836" width="11" style="9" customWidth="1"/>
    <col min="1837" max="1837" width="8.1640625" style="9" customWidth="1"/>
    <col min="1838" max="2088" width="31.6640625" style="9"/>
    <col min="2089" max="2089" width="82.6640625" style="9" customWidth="1"/>
    <col min="2090" max="2090" width="15.5" style="9" customWidth="1"/>
    <col min="2091" max="2091" width="34.5" style="9" customWidth="1"/>
    <col min="2092" max="2092" width="11" style="9" customWidth="1"/>
    <col min="2093" max="2093" width="8.1640625" style="9" customWidth="1"/>
    <col min="2094" max="2344" width="31.6640625" style="9"/>
    <col min="2345" max="2345" width="82.6640625" style="9" customWidth="1"/>
    <col min="2346" max="2346" width="15.5" style="9" customWidth="1"/>
    <col min="2347" max="2347" width="34.5" style="9" customWidth="1"/>
    <col min="2348" max="2348" width="11" style="9" customWidth="1"/>
    <col min="2349" max="2349" width="8.1640625" style="9" customWidth="1"/>
    <col min="2350" max="2600" width="31.6640625" style="9"/>
    <col min="2601" max="2601" width="82.6640625" style="9" customWidth="1"/>
    <col min="2602" max="2602" width="15.5" style="9" customWidth="1"/>
    <col min="2603" max="2603" width="34.5" style="9" customWidth="1"/>
    <col min="2604" max="2604" width="11" style="9" customWidth="1"/>
    <col min="2605" max="2605" width="8.1640625" style="9" customWidth="1"/>
    <col min="2606" max="2856" width="31.6640625" style="9"/>
    <col min="2857" max="2857" width="82.6640625" style="9" customWidth="1"/>
    <col min="2858" max="2858" width="15.5" style="9" customWidth="1"/>
    <col min="2859" max="2859" width="34.5" style="9" customWidth="1"/>
    <col min="2860" max="2860" width="11" style="9" customWidth="1"/>
    <col min="2861" max="2861" width="8.1640625" style="9" customWidth="1"/>
    <col min="2862" max="3112" width="31.6640625" style="9"/>
    <col min="3113" max="3113" width="82.6640625" style="9" customWidth="1"/>
    <col min="3114" max="3114" width="15.5" style="9" customWidth="1"/>
    <col min="3115" max="3115" width="34.5" style="9" customWidth="1"/>
    <col min="3116" max="3116" width="11" style="9" customWidth="1"/>
    <col min="3117" max="3117" width="8.1640625" style="9" customWidth="1"/>
    <col min="3118" max="3368" width="31.6640625" style="9"/>
    <col min="3369" max="3369" width="82.6640625" style="9" customWidth="1"/>
    <col min="3370" max="3370" width="15.5" style="9" customWidth="1"/>
    <col min="3371" max="3371" width="34.5" style="9" customWidth="1"/>
    <col min="3372" max="3372" width="11" style="9" customWidth="1"/>
    <col min="3373" max="3373" width="8.1640625" style="9" customWidth="1"/>
    <col min="3374" max="3624" width="31.6640625" style="9"/>
    <col min="3625" max="3625" width="82.6640625" style="9" customWidth="1"/>
    <col min="3626" max="3626" width="15.5" style="9" customWidth="1"/>
    <col min="3627" max="3627" width="34.5" style="9" customWidth="1"/>
    <col min="3628" max="3628" width="11" style="9" customWidth="1"/>
    <col min="3629" max="3629" width="8.1640625" style="9" customWidth="1"/>
    <col min="3630" max="3880" width="31.6640625" style="9"/>
    <col min="3881" max="3881" width="82.6640625" style="9" customWidth="1"/>
    <col min="3882" max="3882" width="15.5" style="9" customWidth="1"/>
    <col min="3883" max="3883" width="34.5" style="9" customWidth="1"/>
    <col min="3884" max="3884" width="11" style="9" customWidth="1"/>
    <col min="3885" max="3885" width="8.1640625" style="9" customWidth="1"/>
    <col min="3886" max="4136" width="31.6640625" style="9"/>
    <col min="4137" max="4137" width="82.6640625" style="9" customWidth="1"/>
    <col min="4138" max="4138" width="15.5" style="9" customWidth="1"/>
    <col min="4139" max="4139" width="34.5" style="9" customWidth="1"/>
    <col min="4140" max="4140" width="11" style="9" customWidth="1"/>
    <col min="4141" max="4141" width="8.1640625" style="9" customWidth="1"/>
    <col min="4142" max="4392" width="31.6640625" style="9"/>
    <col min="4393" max="4393" width="82.6640625" style="9" customWidth="1"/>
    <col min="4394" max="4394" width="15.5" style="9" customWidth="1"/>
    <col min="4395" max="4395" width="34.5" style="9" customWidth="1"/>
    <col min="4396" max="4396" width="11" style="9" customWidth="1"/>
    <col min="4397" max="4397" width="8.1640625" style="9" customWidth="1"/>
    <col min="4398" max="4648" width="31.6640625" style="9"/>
    <col min="4649" max="4649" width="82.6640625" style="9" customWidth="1"/>
    <col min="4650" max="4650" width="15.5" style="9" customWidth="1"/>
    <col min="4651" max="4651" width="34.5" style="9" customWidth="1"/>
    <col min="4652" max="4652" width="11" style="9" customWidth="1"/>
    <col min="4653" max="4653" width="8.1640625" style="9" customWidth="1"/>
    <col min="4654" max="4904" width="31.6640625" style="9"/>
    <col min="4905" max="4905" width="82.6640625" style="9" customWidth="1"/>
    <col min="4906" max="4906" width="15.5" style="9" customWidth="1"/>
    <col min="4907" max="4907" width="34.5" style="9" customWidth="1"/>
    <col min="4908" max="4908" width="11" style="9" customWidth="1"/>
    <col min="4909" max="4909" width="8.1640625" style="9" customWidth="1"/>
    <col min="4910" max="5160" width="31.6640625" style="9"/>
    <col min="5161" max="5161" width="82.6640625" style="9" customWidth="1"/>
    <col min="5162" max="5162" width="15.5" style="9" customWidth="1"/>
    <col min="5163" max="5163" width="34.5" style="9" customWidth="1"/>
    <col min="5164" max="5164" width="11" style="9" customWidth="1"/>
    <col min="5165" max="5165" width="8.1640625" style="9" customWidth="1"/>
    <col min="5166" max="5416" width="31.6640625" style="9"/>
    <col min="5417" max="5417" width="82.6640625" style="9" customWidth="1"/>
    <col min="5418" max="5418" width="15.5" style="9" customWidth="1"/>
    <col min="5419" max="5419" width="34.5" style="9" customWidth="1"/>
    <col min="5420" max="5420" width="11" style="9" customWidth="1"/>
    <col min="5421" max="5421" width="8.1640625" style="9" customWidth="1"/>
    <col min="5422" max="5672" width="31.6640625" style="9"/>
    <col min="5673" max="5673" width="82.6640625" style="9" customWidth="1"/>
    <col min="5674" max="5674" width="15.5" style="9" customWidth="1"/>
    <col min="5675" max="5675" width="34.5" style="9" customWidth="1"/>
    <col min="5676" max="5676" width="11" style="9" customWidth="1"/>
    <col min="5677" max="5677" width="8.1640625" style="9" customWidth="1"/>
    <col min="5678" max="5928" width="31.6640625" style="9"/>
    <col min="5929" max="5929" width="82.6640625" style="9" customWidth="1"/>
    <col min="5930" max="5930" width="15.5" style="9" customWidth="1"/>
    <col min="5931" max="5931" width="34.5" style="9" customWidth="1"/>
    <col min="5932" max="5932" width="11" style="9" customWidth="1"/>
    <col min="5933" max="5933" width="8.1640625" style="9" customWidth="1"/>
    <col min="5934" max="6184" width="31.6640625" style="9"/>
    <col min="6185" max="6185" width="82.6640625" style="9" customWidth="1"/>
    <col min="6186" max="6186" width="15.5" style="9" customWidth="1"/>
    <col min="6187" max="6187" width="34.5" style="9" customWidth="1"/>
    <col min="6188" max="6188" width="11" style="9" customWidth="1"/>
    <col min="6189" max="6189" width="8.1640625" style="9" customWidth="1"/>
    <col min="6190" max="6440" width="31.6640625" style="9"/>
    <col min="6441" max="6441" width="82.6640625" style="9" customWidth="1"/>
    <col min="6442" max="6442" width="15.5" style="9" customWidth="1"/>
    <col min="6443" max="6443" width="34.5" style="9" customWidth="1"/>
    <col min="6444" max="6444" width="11" style="9" customWidth="1"/>
    <col min="6445" max="6445" width="8.1640625" style="9" customWidth="1"/>
    <col min="6446" max="6696" width="31.6640625" style="9"/>
    <col min="6697" max="6697" width="82.6640625" style="9" customWidth="1"/>
    <col min="6698" max="6698" width="15.5" style="9" customWidth="1"/>
    <col min="6699" max="6699" width="34.5" style="9" customWidth="1"/>
    <col min="6700" max="6700" width="11" style="9" customWidth="1"/>
    <col min="6701" max="6701" width="8.1640625" style="9" customWidth="1"/>
    <col min="6702" max="6952" width="31.6640625" style="9"/>
    <col min="6953" max="6953" width="82.6640625" style="9" customWidth="1"/>
    <col min="6954" max="6954" width="15.5" style="9" customWidth="1"/>
    <col min="6955" max="6955" width="34.5" style="9" customWidth="1"/>
    <col min="6956" max="6956" width="11" style="9" customWidth="1"/>
    <col min="6957" max="6957" width="8.1640625" style="9" customWidth="1"/>
    <col min="6958" max="7208" width="31.6640625" style="9"/>
    <col min="7209" max="7209" width="82.6640625" style="9" customWidth="1"/>
    <col min="7210" max="7210" width="15.5" style="9" customWidth="1"/>
    <col min="7211" max="7211" width="34.5" style="9" customWidth="1"/>
    <col min="7212" max="7212" width="11" style="9" customWidth="1"/>
    <col min="7213" max="7213" width="8.1640625" style="9" customWidth="1"/>
    <col min="7214" max="7464" width="31.6640625" style="9"/>
    <col min="7465" max="7465" width="82.6640625" style="9" customWidth="1"/>
    <col min="7466" max="7466" width="15.5" style="9" customWidth="1"/>
    <col min="7467" max="7467" width="34.5" style="9" customWidth="1"/>
    <col min="7468" max="7468" width="11" style="9" customWidth="1"/>
    <col min="7469" max="7469" width="8.1640625" style="9" customWidth="1"/>
    <col min="7470" max="7720" width="31.6640625" style="9"/>
    <col min="7721" max="7721" width="82.6640625" style="9" customWidth="1"/>
    <col min="7722" max="7722" width="15.5" style="9" customWidth="1"/>
    <col min="7723" max="7723" width="34.5" style="9" customWidth="1"/>
    <col min="7724" max="7724" width="11" style="9" customWidth="1"/>
    <col min="7725" max="7725" width="8.1640625" style="9" customWidth="1"/>
    <col min="7726" max="7976" width="31.6640625" style="9"/>
    <col min="7977" max="7977" width="82.6640625" style="9" customWidth="1"/>
    <col min="7978" max="7978" width="15.5" style="9" customWidth="1"/>
    <col min="7979" max="7979" width="34.5" style="9" customWidth="1"/>
    <col min="7980" max="7980" width="11" style="9" customWidth="1"/>
    <col min="7981" max="7981" width="8.1640625" style="9" customWidth="1"/>
    <col min="7982" max="8232" width="31.6640625" style="9"/>
    <col min="8233" max="8233" width="82.6640625" style="9" customWidth="1"/>
    <col min="8234" max="8234" width="15.5" style="9" customWidth="1"/>
    <col min="8235" max="8235" width="34.5" style="9" customWidth="1"/>
    <col min="8236" max="8236" width="11" style="9" customWidth="1"/>
    <col min="8237" max="8237" width="8.1640625" style="9" customWidth="1"/>
    <col min="8238" max="8488" width="31.6640625" style="9"/>
    <col min="8489" max="8489" width="82.6640625" style="9" customWidth="1"/>
    <col min="8490" max="8490" width="15.5" style="9" customWidth="1"/>
    <col min="8491" max="8491" width="34.5" style="9" customWidth="1"/>
    <col min="8492" max="8492" width="11" style="9" customWidth="1"/>
    <col min="8493" max="8493" width="8.1640625" style="9" customWidth="1"/>
    <col min="8494" max="8744" width="31.6640625" style="9"/>
    <col min="8745" max="8745" width="82.6640625" style="9" customWidth="1"/>
    <col min="8746" max="8746" width="15.5" style="9" customWidth="1"/>
    <col min="8747" max="8747" width="34.5" style="9" customWidth="1"/>
    <col min="8748" max="8748" width="11" style="9" customWidth="1"/>
    <col min="8749" max="8749" width="8.1640625" style="9" customWidth="1"/>
    <col min="8750" max="9000" width="31.6640625" style="9"/>
    <col min="9001" max="9001" width="82.6640625" style="9" customWidth="1"/>
    <col min="9002" max="9002" width="15.5" style="9" customWidth="1"/>
    <col min="9003" max="9003" width="34.5" style="9" customWidth="1"/>
    <col min="9004" max="9004" width="11" style="9" customWidth="1"/>
    <col min="9005" max="9005" width="8.1640625" style="9" customWidth="1"/>
    <col min="9006" max="9256" width="31.6640625" style="9"/>
    <col min="9257" max="9257" width="82.6640625" style="9" customWidth="1"/>
    <col min="9258" max="9258" width="15.5" style="9" customWidth="1"/>
    <col min="9259" max="9259" width="34.5" style="9" customWidth="1"/>
    <col min="9260" max="9260" width="11" style="9" customWidth="1"/>
    <col min="9261" max="9261" width="8.1640625" style="9" customWidth="1"/>
    <col min="9262" max="9512" width="31.6640625" style="9"/>
    <col min="9513" max="9513" width="82.6640625" style="9" customWidth="1"/>
    <col min="9514" max="9514" width="15.5" style="9" customWidth="1"/>
    <col min="9515" max="9515" width="34.5" style="9" customWidth="1"/>
    <col min="9516" max="9516" width="11" style="9" customWidth="1"/>
    <col min="9517" max="9517" width="8.1640625" style="9" customWidth="1"/>
    <col min="9518" max="9768" width="31.6640625" style="9"/>
    <col min="9769" max="9769" width="82.6640625" style="9" customWidth="1"/>
    <col min="9770" max="9770" width="15.5" style="9" customWidth="1"/>
    <col min="9771" max="9771" width="34.5" style="9" customWidth="1"/>
    <col min="9772" max="9772" width="11" style="9" customWidth="1"/>
    <col min="9773" max="9773" width="8.1640625" style="9" customWidth="1"/>
    <col min="9774" max="10024" width="31.6640625" style="9"/>
    <col min="10025" max="10025" width="82.6640625" style="9" customWidth="1"/>
    <col min="10026" max="10026" width="15.5" style="9" customWidth="1"/>
    <col min="10027" max="10027" width="34.5" style="9" customWidth="1"/>
    <col min="10028" max="10028" width="11" style="9" customWidth="1"/>
    <col min="10029" max="10029" width="8.1640625" style="9" customWidth="1"/>
    <col min="10030" max="10280" width="31.6640625" style="9"/>
    <col min="10281" max="10281" width="82.6640625" style="9" customWidth="1"/>
    <col min="10282" max="10282" width="15.5" style="9" customWidth="1"/>
    <col min="10283" max="10283" width="34.5" style="9" customWidth="1"/>
    <col min="10284" max="10284" width="11" style="9" customWidth="1"/>
    <col min="10285" max="10285" width="8.1640625" style="9" customWidth="1"/>
    <col min="10286" max="10536" width="31.6640625" style="9"/>
    <col min="10537" max="10537" width="82.6640625" style="9" customWidth="1"/>
    <col min="10538" max="10538" width="15.5" style="9" customWidth="1"/>
    <col min="10539" max="10539" width="34.5" style="9" customWidth="1"/>
    <col min="10540" max="10540" width="11" style="9" customWidth="1"/>
    <col min="10541" max="10541" width="8.1640625" style="9" customWidth="1"/>
    <col min="10542" max="10792" width="31.6640625" style="9"/>
    <col min="10793" max="10793" width="82.6640625" style="9" customWidth="1"/>
    <col min="10794" max="10794" width="15.5" style="9" customWidth="1"/>
    <col min="10795" max="10795" width="34.5" style="9" customWidth="1"/>
    <col min="10796" max="10796" width="11" style="9" customWidth="1"/>
    <col min="10797" max="10797" width="8.1640625" style="9" customWidth="1"/>
    <col min="10798" max="11048" width="31.6640625" style="9"/>
    <col min="11049" max="11049" width="82.6640625" style="9" customWidth="1"/>
    <col min="11050" max="11050" width="15.5" style="9" customWidth="1"/>
    <col min="11051" max="11051" width="34.5" style="9" customWidth="1"/>
    <col min="11052" max="11052" width="11" style="9" customWidth="1"/>
    <col min="11053" max="11053" width="8.1640625" style="9" customWidth="1"/>
    <col min="11054" max="11304" width="31.6640625" style="9"/>
    <col min="11305" max="11305" width="82.6640625" style="9" customWidth="1"/>
    <col min="11306" max="11306" width="15.5" style="9" customWidth="1"/>
    <col min="11307" max="11307" width="34.5" style="9" customWidth="1"/>
    <col min="11308" max="11308" width="11" style="9" customWidth="1"/>
    <col min="11309" max="11309" width="8.1640625" style="9" customWidth="1"/>
    <col min="11310" max="11560" width="31.6640625" style="9"/>
    <col min="11561" max="11561" width="82.6640625" style="9" customWidth="1"/>
    <col min="11562" max="11562" width="15.5" style="9" customWidth="1"/>
    <col min="11563" max="11563" width="34.5" style="9" customWidth="1"/>
    <col min="11564" max="11564" width="11" style="9" customWidth="1"/>
    <col min="11565" max="11565" width="8.1640625" style="9" customWidth="1"/>
    <col min="11566" max="11816" width="31.6640625" style="9"/>
    <col min="11817" max="11817" width="82.6640625" style="9" customWidth="1"/>
    <col min="11818" max="11818" width="15.5" style="9" customWidth="1"/>
    <col min="11819" max="11819" width="34.5" style="9" customWidth="1"/>
    <col min="11820" max="11820" width="11" style="9" customWidth="1"/>
    <col min="11821" max="11821" width="8.1640625" style="9" customWidth="1"/>
    <col min="11822" max="12072" width="31.6640625" style="9"/>
    <col min="12073" max="12073" width="82.6640625" style="9" customWidth="1"/>
    <col min="12074" max="12074" width="15.5" style="9" customWidth="1"/>
    <col min="12075" max="12075" width="34.5" style="9" customWidth="1"/>
    <col min="12076" max="12076" width="11" style="9" customWidth="1"/>
    <col min="12077" max="12077" width="8.1640625" style="9" customWidth="1"/>
    <col min="12078" max="12328" width="31.6640625" style="9"/>
    <col min="12329" max="12329" width="82.6640625" style="9" customWidth="1"/>
    <col min="12330" max="12330" width="15.5" style="9" customWidth="1"/>
    <col min="12331" max="12331" width="34.5" style="9" customWidth="1"/>
    <col min="12332" max="12332" width="11" style="9" customWidth="1"/>
    <col min="12333" max="12333" width="8.1640625" style="9" customWidth="1"/>
    <col min="12334" max="12584" width="31.6640625" style="9"/>
    <col min="12585" max="12585" width="82.6640625" style="9" customWidth="1"/>
    <col min="12586" max="12586" width="15.5" style="9" customWidth="1"/>
    <col min="12587" max="12587" width="34.5" style="9" customWidth="1"/>
    <col min="12588" max="12588" width="11" style="9" customWidth="1"/>
    <col min="12589" max="12589" width="8.1640625" style="9" customWidth="1"/>
    <col min="12590" max="12840" width="31.6640625" style="9"/>
    <col min="12841" max="12841" width="82.6640625" style="9" customWidth="1"/>
    <col min="12842" max="12842" width="15.5" style="9" customWidth="1"/>
    <col min="12843" max="12843" width="34.5" style="9" customWidth="1"/>
    <col min="12844" max="12844" width="11" style="9" customWidth="1"/>
    <col min="12845" max="12845" width="8.1640625" style="9" customWidth="1"/>
    <col min="12846" max="13096" width="31.6640625" style="9"/>
    <col min="13097" max="13097" width="82.6640625" style="9" customWidth="1"/>
    <col min="13098" max="13098" width="15.5" style="9" customWidth="1"/>
    <col min="13099" max="13099" width="34.5" style="9" customWidth="1"/>
    <col min="13100" max="13100" width="11" style="9" customWidth="1"/>
    <col min="13101" max="13101" width="8.1640625" style="9" customWidth="1"/>
    <col min="13102" max="13352" width="31.6640625" style="9"/>
    <col min="13353" max="13353" width="82.6640625" style="9" customWidth="1"/>
    <col min="13354" max="13354" width="15.5" style="9" customWidth="1"/>
    <col min="13355" max="13355" width="34.5" style="9" customWidth="1"/>
    <col min="13356" max="13356" width="11" style="9" customWidth="1"/>
    <col min="13357" max="13357" width="8.1640625" style="9" customWidth="1"/>
    <col min="13358" max="13608" width="31.6640625" style="9"/>
    <col min="13609" max="13609" width="82.6640625" style="9" customWidth="1"/>
    <col min="13610" max="13610" width="15.5" style="9" customWidth="1"/>
    <col min="13611" max="13611" width="34.5" style="9" customWidth="1"/>
    <col min="13612" max="13612" width="11" style="9" customWidth="1"/>
    <col min="13613" max="13613" width="8.1640625" style="9" customWidth="1"/>
    <col min="13614" max="13864" width="31.6640625" style="9"/>
    <col min="13865" max="13865" width="82.6640625" style="9" customWidth="1"/>
    <col min="13866" max="13866" width="15.5" style="9" customWidth="1"/>
    <col min="13867" max="13867" width="34.5" style="9" customWidth="1"/>
    <col min="13868" max="13868" width="11" style="9" customWidth="1"/>
    <col min="13869" max="13869" width="8.1640625" style="9" customWidth="1"/>
    <col min="13870" max="14120" width="31.6640625" style="9"/>
    <col min="14121" max="14121" width="82.6640625" style="9" customWidth="1"/>
    <col min="14122" max="14122" width="15.5" style="9" customWidth="1"/>
    <col min="14123" max="14123" width="34.5" style="9" customWidth="1"/>
    <col min="14124" max="14124" width="11" style="9" customWidth="1"/>
    <col min="14125" max="14125" width="8.1640625" style="9" customWidth="1"/>
    <col min="14126" max="14376" width="31.6640625" style="9"/>
    <col min="14377" max="14377" width="82.6640625" style="9" customWidth="1"/>
    <col min="14378" max="14378" width="15.5" style="9" customWidth="1"/>
    <col min="14379" max="14379" width="34.5" style="9" customWidth="1"/>
    <col min="14380" max="14380" width="11" style="9" customWidth="1"/>
    <col min="14381" max="14381" width="8.1640625" style="9" customWidth="1"/>
    <col min="14382" max="14632" width="31.6640625" style="9"/>
    <col min="14633" max="14633" width="82.6640625" style="9" customWidth="1"/>
    <col min="14634" max="14634" width="15.5" style="9" customWidth="1"/>
    <col min="14635" max="14635" width="34.5" style="9" customWidth="1"/>
    <col min="14636" max="14636" width="11" style="9" customWidth="1"/>
    <col min="14637" max="14637" width="8.1640625" style="9" customWidth="1"/>
    <col min="14638" max="14888" width="31.6640625" style="9"/>
    <col min="14889" max="14889" width="82.6640625" style="9" customWidth="1"/>
    <col min="14890" max="14890" width="15.5" style="9" customWidth="1"/>
    <col min="14891" max="14891" width="34.5" style="9" customWidth="1"/>
    <col min="14892" max="14892" width="11" style="9" customWidth="1"/>
    <col min="14893" max="14893" width="8.1640625" style="9" customWidth="1"/>
    <col min="14894" max="15144" width="31.6640625" style="9"/>
    <col min="15145" max="15145" width="82.6640625" style="9" customWidth="1"/>
    <col min="15146" max="15146" width="15.5" style="9" customWidth="1"/>
    <col min="15147" max="15147" width="34.5" style="9" customWidth="1"/>
    <col min="15148" max="15148" width="11" style="9" customWidth="1"/>
    <col min="15149" max="15149" width="8.1640625" style="9" customWidth="1"/>
    <col min="15150" max="15400" width="31.6640625" style="9"/>
    <col min="15401" max="15401" width="82.6640625" style="9" customWidth="1"/>
    <col min="15402" max="15402" width="15.5" style="9" customWidth="1"/>
    <col min="15403" max="15403" width="34.5" style="9" customWidth="1"/>
    <col min="15404" max="15404" width="11" style="9" customWidth="1"/>
    <col min="15405" max="15405" width="8.1640625" style="9" customWidth="1"/>
    <col min="15406" max="15656" width="31.6640625" style="9"/>
    <col min="15657" max="15657" width="82.6640625" style="9" customWidth="1"/>
    <col min="15658" max="15658" width="15.5" style="9" customWidth="1"/>
    <col min="15659" max="15659" width="34.5" style="9" customWidth="1"/>
    <col min="15660" max="15660" width="11" style="9" customWidth="1"/>
    <col min="15661" max="15661" width="8.1640625" style="9" customWidth="1"/>
    <col min="15662" max="15912" width="31.6640625" style="9"/>
    <col min="15913" max="15913" width="82.6640625" style="9" customWidth="1"/>
    <col min="15914" max="15914" width="15.5" style="9" customWidth="1"/>
    <col min="15915" max="15915" width="34.5" style="9" customWidth="1"/>
    <col min="15916" max="15916" width="11" style="9" customWidth="1"/>
    <col min="15917" max="15917" width="8.1640625" style="9" customWidth="1"/>
    <col min="15918" max="16168" width="31.6640625" style="9"/>
    <col min="16169" max="16169" width="82.6640625" style="9" customWidth="1"/>
    <col min="16170" max="16170" width="15.5" style="9" customWidth="1"/>
    <col min="16171" max="16171" width="34.5" style="9" customWidth="1"/>
    <col min="16172" max="16172" width="11" style="9" customWidth="1"/>
    <col min="16173" max="16173" width="8.1640625" style="9" customWidth="1"/>
    <col min="16174" max="16384" width="31.6640625" style="9"/>
  </cols>
  <sheetData>
    <row r="2" spans="1:132" s="3" customFormat="1" ht="46" customHeight="1" thickBot="1">
      <c r="A2" s="1"/>
      <c r="B2" s="120" t="s">
        <v>125</v>
      </c>
      <c r="C2" s="120"/>
      <c r="D2" s="120"/>
      <c r="E2" s="36"/>
      <c r="F2" s="118"/>
      <c r="G2" s="34"/>
      <c r="H2" s="2"/>
      <c r="J2" s="4"/>
      <c r="K2" s="99" t="s">
        <v>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s="3" customFormat="1" ht="139" customHeight="1" thickTop="1" thickBot="1">
      <c r="A3" s="1"/>
      <c r="B3" s="127" t="s">
        <v>126</v>
      </c>
      <c r="C3" s="119"/>
      <c r="D3" s="2"/>
      <c r="E3"/>
      <c r="F3" s="118"/>
      <c r="G3" s="38"/>
      <c r="H3" s="2"/>
      <c r="I3" s="102" t="s">
        <v>11</v>
      </c>
      <c r="J3" s="4"/>
      <c r="K3" s="10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spans="1:132" ht="22" customHeight="1" thickTop="1" thickBot="1">
      <c r="B4" s="112" t="s">
        <v>1</v>
      </c>
      <c r="C4" s="113"/>
      <c r="D4" s="39"/>
      <c r="E4"/>
      <c r="F4" s="38"/>
      <c r="G4" s="38"/>
      <c r="I4" s="103"/>
      <c r="J4" s="7"/>
      <c r="K4" s="100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32" ht="13" customHeight="1" thickTop="1">
      <c r="B5" s="114"/>
      <c r="C5" s="115"/>
      <c r="D5" s="42"/>
      <c r="E5"/>
      <c r="F5" s="108" t="s">
        <v>32</v>
      </c>
      <c r="G5" s="110">
        <v>0</v>
      </c>
      <c r="I5" s="103"/>
      <c r="J5" s="7"/>
      <c r="K5" s="10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132" ht="13" customHeight="1" thickBot="1">
      <c r="B6" s="116"/>
      <c r="C6" s="117"/>
      <c r="D6" s="42"/>
      <c r="E6"/>
      <c r="F6" s="109"/>
      <c r="G6" s="111"/>
      <c r="I6" s="103"/>
      <c r="J6" s="7"/>
      <c r="K6" s="10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132" ht="14" customHeight="1" thickTop="1">
      <c r="B7" s="38"/>
      <c r="C7" s="38"/>
      <c r="D7" s="40"/>
      <c r="E7"/>
      <c r="F7" s="108" t="s">
        <v>33</v>
      </c>
      <c r="G7" s="110">
        <v>0</v>
      </c>
      <c r="I7" s="103"/>
      <c r="J7" s="7"/>
      <c r="K7" s="10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132" ht="19" thickBot="1">
      <c r="B8" s="10" t="s">
        <v>12</v>
      </c>
      <c r="C8" s="11">
        <f>I101</f>
        <v>0</v>
      </c>
      <c r="D8" s="41"/>
      <c r="E8"/>
      <c r="F8" s="109"/>
      <c r="G8" s="111"/>
      <c r="I8" s="104"/>
      <c r="J8" s="7"/>
      <c r="K8" s="101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132" ht="15" thickTop="1" thickBot="1">
      <c r="B9" s="38"/>
      <c r="C9" s="38"/>
      <c r="D9" s="40"/>
      <c r="E9" s="20"/>
      <c r="I9" s="38"/>
      <c r="J9" s="38"/>
      <c r="K9" s="40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132" s="14" customFormat="1" ht="15" thickTop="1" thickBot="1">
      <c r="A10" s="5"/>
      <c r="B10" s="12" t="s">
        <v>19</v>
      </c>
      <c r="C10" s="44" t="s">
        <v>2</v>
      </c>
      <c r="D10" s="44"/>
      <c r="E10" s="44" t="s">
        <v>0</v>
      </c>
      <c r="F10" s="45"/>
      <c r="G10" s="46" t="s">
        <v>3</v>
      </c>
      <c r="H10" s="47"/>
      <c r="I10" s="48"/>
      <c r="J10" s="7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</row>
    <row r="11" spans="1:132" ht="18" customHeight="1" thickTop="1">
      <c r="A11" s="5">
        <v>1</v>
      </c>
      <c r="B11" s="15" t="s">
        <v>6</v>
      </c>
      <c r="C11" s="49">
        <v>200</v>
      </c>
      <c r="D11" s="49"/>
      <c r="E11" s="49">
        <v>200</v>
      </c>
      <c r="F11" s="50" t="s">
        <v>79</v>
      </c>
      <c r="G11" s="51"/>
      <c r="H11" s="18"/>
      <c r="I11" s="52">
        <f>IF(G11=1,G11*C11,0)</f>
        <v>0</v>
      </c>
      <c r="K11" s="16" t="str">
        <f t="shared" ref="K11:K13" si="0">IF((OR(G11=0,G11=1)),"OK","PROBLEM")</f>
        <v>OK</v>
      </c>
    </row>
    <row r="12" spans="1:132" ht="18" customHeight="1">
      <c r="A12" s="5">
        <f t="shared" ref="A12:A16" si="1">1+A11</f>
        <v>2</v>
      </c>
      <c r="B12" s="15" t="s">
        <v>62</v>
      </c>
      <c r="C12" s="49">
        <v>200</v>
      </c>
      <c r="D12" s="49"/>
      <c r="E12" s="49">
        <v>200</v>
      </c>
      <c r="F12" s="50" t="s">
        <v>79</v>
      </c>
      <c r="G12" s="51"/>
      <c r="H12" s="18"/>
      <c r="I12" s="53">
        <f>IF(G12=1,G12*C12,0)</f>
        <v>0</v>
      </c>
      <c r="K12" s="16" t="str">
        <f t="shared" si="0"/>
        <v>OK</v>
      </c>
      <c r="W12"/>
      <c r="X12"/>
    </row>
    <row r="13" spans="1:132" ht="18" customHeight="1">
      <c r="A13" s="5">
        <f t="shared" si="1"/>
        <v>3</v>
      </c>
      <c r="B13" s="15" t="s">
        <v>50</v>
      </c>
      <c r="C13" s="49">
        <v>100</v>
      </c>
      <c r="D13" s="49"/>
      <c r="E13" s="49">
        <v>100</v>
      </c>
      <c r="F13" s="50" t="s">
        <v>79</v>
      </c>
      <c r="G13" s="51"/>
      <c r="H13" s="18"/>
      <c r="I13" s="53">
        <f>IF(G13=1,G13*C13,0)</f>
        <v>0</v>
      </c>
      <c r="K13" s="16" t="str">
        <f t="shared" si="0"/>
        <v>OK</v>
      </c>
      <c r="W13"/>
      <c r="X13"/>
    </row>
    <row r="14" spans="1:132" ht="18" customHeight="1">
      <c r="A14" s="5">
        <f t="shared" si="1"/>
        <v>4</v>
      </c>
      <c r="B14" s="15" t="s">
        <v>8</v>
      </c>
      <c r="C14" s="49">
        <v>50</v>
      </c>
      <c r="D14" s="49"/>
      <c r="E14" s="49">
        <v>200</v>
      </c>
      <c r="F14" s="50" t="s">
        <v>98</v>
      </c>
      <c r="G14" s="51"/>
      <c r="H14" s="18"/>
      <c r="I14" s="53">
        <f>IF(G14*C14&gt;E14,E14,G14*C14)</f>
        <v>0</v>
      </c>
      <c r="K14" s="16" t="str">
        <f t="shared" ref="K14" si="2">IF(I14&gt;E14,"PROBLEM","OK")</f>
        <v>OK</v>
      </c>
      <c r="W14"/>
      <c r="X14"/>
    </row>
    <row r="15" spans="1:132" ht="18" customHeight="1">
      <c r="A15" s="5">
        <f t="shared" si="1"/>
        <v>5</v>
      </c>
      <c r="B15" s="28" t="s">
        <v>97</v>
      </c>
      <c r="C15" s="54">
        <v>150</v>
      </c>
      <c r="D15" s="54"/>
      <c r="E15" s="54">
        <v>150</v>
      </c>
      <c r="F15" s="50" t="s">
        <v>79</v>
      </c>
      <c r="G15" s="55"/>
      <c r="H15" s="18"/>
      <c r="I15" s="53">
        <f>IF(G15=1,G15*C15,0)</f>
        <v>0</v>
      </c>
      <c r="K15" s="16" t="str">
        <f t="shared" ref="K15" si="3">IF((OR(G15=0,G15=1)),"OK","PROBLEM")</f>
        <v>OK</v>
      </c>
      <c r="W15"/>
      <c r="X15"/>
    </row>
    <row r="16" spans="1:132" ht="18" customHeight="1" thickBot="1">
      <c r="A16" s="5">
        <f t="shared" si="1"/>
        <v>6</v>
      </c>
      <c r="B16" s="17" t="s">
        <v>63</v>
      </c>
      <c r="C16" s="56" t="s">
        <v>30</v>
      </c>
      <c r="D16" s="56"/>
      <c r="E16" s="56">
        <v>1500</v>
      </c>
      <c r="F16" s="57" t="s">
        <v>29</v>
      </c>
      <c r="G16" s="58"/>
      <c r="H16" s="18"/>
      <c r="I16" s="59">
        <f>IF(     OR(G5=0,G7=0),  0,   IF(        ((G$7-G$5)/G$5)*4500&gt;E16,1500,   ((G$7-G$5)/G$5)*4500        )     )</f>
        <v>0</v>
      </c>
      <c r="K16" s="16" t="str">
        <f t="shared" ref="K16" si="4">IF(I16&gt;E16,"PROBLEM","OK")</f>
        <v>OK</v>
      </c>
      <c r="W16"/>
      <c r="X16"/>
    </row>
    <row r="17" spans="1:132" ht="18" customHeight="1" thickTop="1">
      <c r="B17" s="18"/>
      <c r="C17" s="60"/>
      <c r="D17" s="60"/>
      <c r="E17" s="61">
        <f>SUM(E11:E16)</f>
        <v>2350</v>
      </c>
      <c r="F17" s="62"/>
      <c r="G17" s="60"/>
      <c r="H17" s="60"/>
      <c r="I17" s="63">
        <f>SUM(I11:I16)</f>
        <v>0</v>
      </c>
      <c r="W17"/>
      <c r="X17"/>
    </row>
    <row r="18" spans="1:132" s="6" customFormat="1" ht="18" customHeight="1" thickBot="1">
      <c r="A18" s="5"/>
      <c r="B18" s="19"/>
      <c r="C18" s="64"/>
      <c r="D18" s="64"/>
      <c r="E18" s="64"/>
      <c r="F18" s="65"/>
      <c r="G18" s="66"/>
      <c r="H18" s="60"/>
      <c r="I18" s="88"/>
      <c r="J18" s="7"/>
      <c r="K18" s="2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132" s="14" customFormat="1" ht="18" customHeight="1" thickTop="1" thickBot="1">
      <c r="A19" s="5"/>
      <c r="B19" s="12" t="s">
        <v>20</v>
      </c>
      <c r="C19" s="44" t="s">
        <v>2</v>
      </c>
      <c r="D19" s="44"/>
      <c r="E19" s="44" t="s">
        <v>0</v>
      </c>
      <c r="F19" s="45"/>
      <c r="G19" s="46" t="s">
        <v>3</v>
      </c>
      <c r="H19" s="60"/>
      <c r="I19" s="68"/>
      <c r="J19" s="7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</row>
    <row r="20" spans="1:132" s="23" customFormat="1" ht="18" customHeight="1" thickTop="1">
      <c r="A20" s="5">
        <f>A16+1</f>
        <v>7</v>
      </c>
      <c r="B20" s="15" t="s">
        <v>38</v>
      </c>
      <c r="C20" s="49">
        <v>20</v>
      </c>
      <c r="D20" s="49"/>
      <c r="E20" s="49" t="s">
        <v>14</v>
      </c>
      <c r="F20" s="50" t="s">
        <v>16</v>
      </c>
      <c r="G20" s="51"/>
      <c r="H20" s="18"/>
      <c r="I20" s="52">
        <f>IF(G20*C20&gt;E20,E20,G20*C20)</f>
        <v>0</v>
      </c>
      <c r="J20" s="22"/>
      <c r="K20" s="16" t="str">
        <f t="shared" ref="K20:K23" si="5">IF(I20&gt;E20,"PROBLEM","OK")</f>
        <v>OK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</row>
    <row r="21" spans="1:132" s="23" customFormat="1" ht="18" customHeight="1">
      <c r="A21" s="5">
        <f t="shared" ref="A21:A30" si="6">1+A20</f>
        <v>8</v>
      </c>
      <c r="B21" s="15" t="s">
        <v>36</v>
      </c>
      <c r="C21" s="49">
        <v>20</v>
      </c>
      <c r="D21" s="49"/>
      <c r="E21" s="49" t="s">
        <v>14</v>
      </c>
      <c r="F21" s="50" t="s">
        <v>16</v>
      </c>
      <c r="G21" s="51"/>
      <c r="H21" s="18"/>
      <c r="I21" s="53">
        <f>IF(G21*C21&gt;E21,E21,G21*C21)</f>
        <v>0</v>
      </c>
      <c r="J21" s="22"/>
      <c r="K21" s="16" t="str">
        <f t="shared" si="5"/>
        <v>OK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</row>
    <row r="22" spans="1:132" s="23" customFormat="1" ht="18" customHeight="1">
      <c r="A22" s="5">
        <f t="shared" si="6"/>
        <v>9</v>
      </c>
      <c r="B22" s="15" t="s">
        <v>70</v>
      </c>
      <c r="C22" s="49">
        <v>50</v>
      </c>
      <c r="D22" s="49"/>
      <c r="E22" s="49" t="s">
        <v>14</v>
      </c>
      <c r="F22" s="50" t="s">
        <v>28</v>
      </c>
      <c r="G22" s="51"/>
      <c r="H22" s="70"/>
      <c r="I22" s="53">
        <f>IF(G22*C22&gt;E22,E22,G22*C22)</f>
        <v>0</v>
      </c>
      <c r="J22" s="22"/>
      <c r="K22" s="16" t="str">
        <f t="shared" si="5"/>
        <v>OK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</row>
    <row r="23" spans="1:132" s="23" customFormat="1" ht="18" customHeight="1">
      <c r="A23" s="5">
        <f t="shared" si="6"/>
        <v>10</v>
      </c>
      <c r="B23" s="15" t="s">
        <v>37</v>
      </c>
      <c r="C23" s="49">
        <v>20</v>
      </c>
      <c r="D23" s="49"/>
      <c r="E23" s="49" t="s">
        <v>14</v>
      </c>
      <c r="F23" s="50" t="s">
        <v>16</v>
      </c>
      <c r="G23" s="51"/>
      <c r="H23" s="18"/>
      <c r="I23" s="53">
        <f>IF(G23*C23&gt;E23,E23,G23*C23)</f>
        <v>0</v>
      </c>
      <c r="J23" s="22"/>
      <c r="K23" s="16" t="str">
        <f t="shared" si="5"/>
        <v>OK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</row>
    <row r="24" spans="1:132" s="23" customFormat="1" ht="18" customHeight="1">
      <c r="A24" s="5">
        <f t="shared" si="6"/>
        <v>11</v>
      </c>
      <c r="B24" s="15" t="s">
        <v>39</v>
      </c>
      <c r="C24" s="49">
        <v>100</v>
      </c>
      <c r="D24" s="49"/>
      <c r="E24" s="49">
        <v>100</v>
      </c>
      <c r="F24" s="89" t="s">
        <v>80</v>
      </c>
      <c r="G24" s="51"/>
      <c r="H24" s="18"/>
      <c r="I24" s="53">
        <f>IF(G24=1,G24*C24,0)</f>
        <v>0</v>
      </c>
      <c r="J24" s="6"/>
      <c r="K24" s="16" t="str">
        <f t="shared" ref="K24" si="7">IF((OR(G24=0,G24=1)),"OK","PROBLEM")</f>
        <v>OK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</row>
    <row r="25" spans="1:132" s="23" customFormat="1" ht="18" customHeight="1">
      <c r="A25" s="5">
        <f t="shared" si="6"/>
        <v>12</v>
      </c>
      <c r="B25" s="15" t="s">
        <v>84</v>
      </c>
      <c r="C25" s="49">
        <v>40</v>
      </c>
      <c r="D25" s="49"/>
      <c r="E25" s="49" t="s">
        <v>14</v>
      </c>
      <c r="F25" s="50" t="s">
        <v>82</v>
      </c>
      <c r="G25" s="51"/>
      <c r="H25" s="18"/>
      <c r="I25" s="53">
        <f>IF(G25*C25&gt;E25,E25,G25*C25)</f>
        <v>0</v>
      </c>
      <c r="J25" s="22"/>
      <c r="K25" s="16" t="str">
        <f t="shared" ref="K25" si="8">IF(I25&gt;E25,"PROBLEM","OK")</f>
        <v>OK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</row>
    <row r="26" spans="1:132" s="23" customFormat="1" ht="18" customHeight="1">
      <c r="A26" s="5">
        <f t="shared" si="6"/>
        <v>13</v>
      </c>
      <c r="B26" s="15" t="s">
        <v>40</v>
      </c>
      <c r="C26" s="49">
        <v>100</v>
      </c>
      <c r="D26" s="49"/>
      <c r="E26" s="49">
        <v>100</v>
      </c>
      <c r="F26" s="89" t="s">
        <v>80</v>
      </c>
      <c r="G26" s="51"/>
      <c r="H26" s="18"/>
      <c r="I26" s="53">
        <f>IF(G26=1,G26*C26,0)</f>
        <v>0</v>
      </c>
      <c r="J26" s="6"/>
      <c r="K26" s="16" t="str">
        <f t="shared" ref="K26" si="9">IF((OR(G26=0,G26=1)),"OK","PROBLEM")</f>
        <v>OK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</row>
    <row r="27" spans="1:132" s="23" customFormat="1" ht="18" customHeight="1">
      <c r="A27" s="5">
        <f t="shared" si="6"/>
        <v>14</v>
      </c>
      <c r="B27" s="15" t="s">
        <v>83</v>
      </c>
      <c r="C27" s="69">
        <v>30</v>
      </c>
      <c r="D27" s="69"/>
      <c r="E27" s="49">
        <v>300</v>
      </c>
      <c r="F27" s="50" t="s">
        <v>82</v>
      </c>
      <c r="G27" s="51"/>
      <c r="H27" s="18"/>
      <c r="I27" s="53">
        <f>IF(G27*C27&gt;E27,E27,G27*C27)</f>
        <v>0</v>
      </c>
      <c r="J27" s="6"/>
      <c r="K27" s="16" t="str">
        <f t="shared" ref="K27:K30" si="10">IF(I27&gt;E27,"PROBLEM","OK")</f>
        <v>OK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</row>
    <row r="28" spans="1:132" s="23" customFormat="1" ht="18" customHeight="1">
      <c r="A28" s="5">
        <f t="shared" si="6"/>
        <v>15</v>
      </c>
      <c r="B28" s="15" t="s">
        <v>85</v>
      </c>
      <c r="C28" s="49">
        <v>200</v>
      </c>
      <c r="D28" s="49"/>
      <c r="E28" s="49" t="s">
        <v>14</v>
      </c>
      <c r="F28" s="50" t="s">
        <v>82</v>
      </c>
      <c r="G28" s="51"/>
      <c r="H28" s="18"/>
      <c r="I28" s="53">
        <f>IF(G28*C28&gt;E28,E28,G28*C28)</f>
        <v>0</v>
      </c>
      <c r="J28" s="22"/>
      <c r="K28" s="16" t="str">
        <f t="shared" si="10"/>
        <v>OK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</row>
    <row r="29" spans="1:132" ht="18" customHeight="1">
      <c r="A29" s="5">
        <f t="shared" si="6"/>
        <v>16</v>
      </c>
      <c r="B29" s="15" t="s">
        <v>92</v>
      </c>
      <c r="C29" s="49">
        <v>25</v>
      </c>
      <c r="D29" s="49"/>
      <c r="E29" s="49" t="s">
        <v>14</v>
      </c>
      <c r="F29" s="50" t="s">
        <v>99</v>
      </c>
      <c r="G29" s="51"/>
      <c r="H29" s="18"/>
      <c r="I29" s="53">
        <f>IF(G29*C29&gt;E29,E29,G29*C29)</f>
        <v>0</v>
      </c>
      <c r="J29" s="22"/>
      <c r="K29" s="16" t="str">
        <f t="shared" si="10"/>
        <v>OK</v>
      </c>
    </row>
    <row r="30" spans="1:132" s="23" customFormat="1" ht="18" customHeight="1" thickBot="1">
      <c r="A30" s="5">
        <f t="shared" si="6"/>
        <v>17</v>
      </c>
      <c r="B30" s="17" t="s">
        <v>51</v>
      </c>
      <c r="C30" s="56">
        <v>20</v>
      </c>
      <c r="D30" s="56"/>
      <c r="E30" s="56" t="s">
        <v>14</v>
      </c>
      <c r="F30" s="57" t="s">
        <v>16</v>
      </c>
      <c r="G30" s="71"/>
      <c r="H30" s="70"/>
      <c r="I30" s="59">
        <f>IF(G30*C30&gt;E30,E30,G30*C30)</f>
        <v>0</v>
      </c>
      <c r="J30" s="22"/>
      <c r="K30" s="16" t="str">
        <f t="shared" si="10"/>
        <v>OK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</row>
    <row r="31" spans="1:132" ht="18" customHeight="1" thickTop="1">
      <c r="A31" s="6"/>
      <c r="B31" s="72"/>
      <c r="C31" s="60"/>
      <c r="D31" s="60"/>
      <c r="E31" s="61" t="s">
        <v>14</v>
      </c>
      <c r="F31" s="60"/>
      <c r="G31" s="60"/>
      <c r="H31" s="60"/>
      <c r="I31" s="63">
        <f>SUM(I20:I30)</f>
        <v>0</v>
      </c>
    </row>
    <row r="32" spans="1:132" s="6" customFormat="1" ht="18" customHeight="1" thickBot="1">
      <c r="A32" s="5"/>
      <c r="B32" s="19"/>
      <c r="C32" s="64"/>
      <c r="D32" s="64"/>
      <c r="E32" s="64"/>
      <c r="F32" s="65"/>
      <c r="G32" s="66"/>
      <c r="H32" s="60"/>
      <c r="I32" s="67"/>
      <c r="J32" s="7"/>
      <c r="K32" s="2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132" s="14" customFormat="1" ht="18" customHeight="1" thickTop="1" thickBot="1">
      <c r="A33" s="5"/>
      <c r="B33" s="24" t="s">
        <v>21</v>
      </c>
      <c r="C33" s="73" t="s">
        <v>2</v>
      </c>
      <c r="D33" s="73"/>
      <c r="E33" s="73" t="s">
        <v>0</v>
      </c>
      <c r="F33" s="74"/>
      <c r="G33" s="75" t="s">
        <v>3</v>
      </c>
      <c r="H33" s="60"/>
      <c r="I33" s="6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</row>
    <row r="34" spans="1:132" ht="18" customHeight="1" thickTop="1">
      <c r="A34" s="5">
        <f>1+A30</f>
        <v>18</v>
      </c>
      <c r="B34" s="15" t="s">
        <v>7</v>
      </c>
      <c r="C34" s="76" t="s">
        <v>86</v>
      </c>
      <c r="D34" s="76"/>
      <c r="E34" s="49" t="s">
        <v>14</v>
      </c>
      <c r="F34" s="50" t="s">
        <v>17</v>
      </c>
      <c r="G34" s="51"/>
      <c r="H34" s="18"/>
      <c r="I34" s="52">
        <f>(G34/50)*10</f>
        <v>0</v>
      </c>
      <c r="K34" s="16" t="str">
        <f t="shared" ref="K34" si="11">IF(I34&gt;E34,"PROBLEM","OK")</f>
        <v>OK</v>
      </c>
    </row>
    <row r="35" spans="1:132" ht="18" customHeight="1">
      <c r="A35" s="5">
        <f t="shared" ref="A35:A48" si="12">1+A34</f>
        <v>19</v>
      </c>
      <c r="B35" s="25" t="s">
        <v>124</v>
      </c>
      <c r="C35" s="77">
        <v>200</v>
      </c>
      <c r="D35" s="77"/>
      <c r="E35" s="77">
        <v>200</v>
      </c>
      <c r="F35" s="89" t="s">
        <v>80</v>
      </c>
      <c r="G35" s="78"/>
      <c r="H35" s="18"/>
      <c r="I35" s="53">
        <f>IF(G35=1,G35*C35,0)</f>
        <v>0</v>
      </c>
      <c r="K35" s="16" t="str">
        <f t="shared" ref="K35:K37" si="13">IF((OR(G35=0,G35=1)),"OK","PROBLEM")</f>
        <v>OK</v>
      </c>
    </row>
    <row r="36" spans="1:132" ht="18" customHeight="1">
      <c r="A36" s="5">
        <f t="shared" si="12"/>
        <v>20</v>
      </c>
      <c r="B36" s="15" t="s">
        <v>123</v>
      </c>
      <c r="C36" s="49">
        <v>200</v>
      </c>
      <c r="D36" s="49"/>
      <c r="E36" s="49">
        <v>200</v>
      </c>
      <c r="F36" s="89" t="s">
        <v>80</v>
      </c>
      <c r="G36" s="51"/>
      <c r="H36" s="18"/>
      <c r="I36" s="53">
        <f>IF(G36=1,G36*C36,0)</f>
        <v>0</v>
      </c>
      <c r="K36" s="16" t="str">
        <f t="shared" si="13"/>
        <v>OK</v>
      </c>
    </row>
    <row r="37" spans="1:132" ht="18" customHeight="1">
      <c r="A37" s="5">
        <f t="shared" si="12"/>
        <v>21</v>
      </c>
      <c r="B37" s="15" t="s">
        <v>41</v>
      </c>
      <c r="C37" s="49">
        <v>300</v>
      </c>
      <c r="D37" s="49"/>
      <c r="E37" s="49">
        <v>300</v>
      </c>
      <c r="F37" s="89" t="s">
        <v>80</v>
      </c>
      <c r="G37" s="51"/>
      <c r="H37" s="18"/>
      <c r="I37" s="53">
        <f>IF(G37=1,G37*C37,0)</f>
        <v>0</v>
      </c>
      <c r="K37" s="16" t="str">
        <f t="shared" si="13"/>
        <v>OK</v>
      </c>
    </row>
    <row r="38" spans="1:132" ht="18" customHeight="1">
      <c r="A38" s="5">
        <f t="shared" si="12"/>
        <v>22</v>
      </c>
      <c r="B38" s="15" t="s">
        <v>42</v>
      </c>
      <c r="C38" s="49">
        <v>50</v>
      </c>
      <c r="D38" s="49"/>
      <c r="E38" s="49" t="s">
        <v>14</v>
      </c>
      <c r="F38" s="50" t="s">
        <v>78</v>
      </c>
      <c r="G38" s="51"/>
      <c r="H38" s="18"/>
      <c r="I38" s="53">
        <f>IF(G38*C38&gt;E38,E38,G38*C38)</f>
        <v>0</v>
      </c>
      <c r="J38" s="22"/>
      <c r="K38" s="16" t="str">
        <f t="shared" ref="K38:K39" si="14">IF(I38&gt;E38,"PROBLEM","OK")</f>
        <v>OK</v>
      </c>
    </row>
    <row r="39" spans="1:132" ht="18" customHeight="1">
      <c r="A39" s="5">
        <f t="shared" si="12"/>
        <v>23</v>
      </c>
      <c r="B39" s="26" t="s">
        <v>15</v>
      </c>
      <c r="C39" s="49">
        <v>200</v>
      </c>
      <c r="D39" s="49"/>
      <c r="E39" s="49" t="s">
        <v>14</v>
      </c>
      <c r="F39" s="50" t="s">
        <v>100</v>
      </c>
      <c r="G39" s="51"/>
      <c r="H39" s="18"/>
      <c r="I39" s="53">
        <f>IF(G39*C39&gt;E39,E39,G39*C39)</f>
        <v>0</v>
      </c>
      <c r="J39" s="22"/>
      <c r="K39" s="16" t="str">
        <f t="shared" si="14"/>
        <v>OK</v>
      </c>
    </row>
    <row r="40" spans="1:132" ht="18" customHeight="1">
      <c r="A40" s="5">
        <f t="shared" si="12"/>
        <v>24</v>
      </c>
      <c r="B40" s="27" t="s">
        <v>71</v>
      </c>
      <c r="C40" s="54">
        <v>100</v>
      </c>
      <c r="D40" s="54"/>
      <c r="E40" s="54">
        <v>100</v>
      </c>
      <c r="F40" s="89" t="s">
        <v>80</v>
      </c>
      <c r="G40" s="51"/>
      <c r="H40" s="18"/>
      <c r="I40" s="53">
        <f>IF(G40=1,G40*C40,0)</f>
        <v>0</v>
      </c>
      <c r="K40" s="16" t="str">
        <f t="shared" ref="K40:K43" si="15">IF((OR(G40=0,G40=1)),"OK","PROBLEM")</f>
        <v>OK</v>
      </c>
    </row>
    <row r="41" spans="1:132" ht="18" customHeight="1">
      <c r="A41" s="5">
        <f t="shared" si="12"/>
        <v>25</v>
      </c>
      <c r="B41" s="27" t="s">
        <v>72</v>
      </c>
      <c r="C41" s="54">
        <v>50</v>
      </c>
      <c r="D41" s="54"/>
      <c r="E41" s="54">
        <v>50</v>
      </c>
      <c r="F41" s="89" t="s">
        <v>80</v>
      </c>
      <c r="G41" s="51"/>
      <c r="H41" s="18"/>
      <c r="I41" s="53">
        <f>IF(G41=1,G41*C41,0)</f>
        <v>0</v>
      </c>
      <c r="K41" s="16" t="str">
        <f t="shared" si="15"/>
        <v>OK</v>
      </c>
    </row>
    <row r="42" spans="1:132" ht="18" customHeight="1">
      <c r="A42" s="5">
        <f t="shared" si="12"/>
        <v>26</v>
      </c>
      <c r="B42" s="15" t="s">
        <v>64</v>
      </c>
      <c r="C42" s="49">
        <v>200</v>
      </c>
      <c r="D42" s="49"/>
      <c r="E42" s="49">
        <v>200</v>
      </c>
      <c r="F42" s="89" t="s">
        <v>80</v>
      </c>
      <c r="G42" s="51"/>
      <c r="H42" s="18"/>
      <c r="I42" s="53">
        <f>IF(G42=1,G42*C42,0)</f>
        <v>0</v>
      </c>
      <c r="K42" s="16" t="str">
        <f t="shared" si="15"/>
        <v>OK</v>
      </c>
    </row>
    <row r="43" spans="1:132" ht="18" customHeight="1">
      <c r="A43" s="5">
        <f t="shared" si="12"/>
        <v>27</v>
      </c>
      <c r="B43" s="15" t="s">
        <v>87</v>
      </c>
      <c r="C43" s="49">
        <v>400</v>
      </c>
      <c r="D43" s="49"/>
      <c r="E43" s="49">
        <v>400</v>
      </c>
      <c r="F43" s="89" t="s">
        <v>80</v>
      </c>
      <c r="G43" s="51"/>
      <c r="H43" s="18"/>
      <c r="I43" s="53">
        <f>IF(G43=1,G43*C43,0)</f>
        <v>0</v>
      </c>
      <c r="K43" s="16" t="str">
        <f t="shared" si="15"/>
        <v>OK</v>
      </c>
    </row>
    <row r="44" spans="1:132" ht="18" customHeight="1">
      <c r="A44" s="5">
        <f t="shared" si="12"/>
        <v>28</v>
      </c>
      <c r="B44" s="15" t="s">
        <v>102</v>
      </c>
      <c r="C44" s="49">
        <v>100</v>
      </c>
      <c r="D44" s="49"/>
      <c r="E44" s="49">
        <v>200</v>
      </c>
      <c r="F44" s="50" t="s">
        <v>101</v>
      </c>
      <c r="G44" s="51"/>
      <c r="H44" s="18"/>
      <c r="I44" s="53">
        <f>IF(G44*C44&gt;E44,E44,G44*C44)</f>
        <v>0</v>
      </c>
      <c r="K44" s="16" t="str">
        <f t="shared" ref="K44:K48" si="16">IF(I44&gt;E44,"PROBLEM","OK")</f>
        <v>OK</v>
      </c>
    </row>
    <row r="45" spans="1:132" ht="18" customHeight="1">
      <c r="A45" s="5">
        <f t="shared" si="12"/>
        <v>29</v>
      </c>
      <c r="B45" s="15" t="s">
        <v>103</v>
      </c>
      <c r="C45" s="49">
        <v>100</v>
      </c>
      <c r="D45" s="49"/>
      <c r="E45" s="49">
        <v>200</v>
      </c>
      <c r="F45" s="50" t="s">
        <v>101</v>
      </c>
      <c r="G45" s="51"/>
      <c r="H45" s="18"/>
      <c r="I45" s="53">
        <f>IF(G45*C45&gt;E45,E45,G45*C45)</f>
        <v>0</v>
      </c>
      <c r="K45" s="16" t="str">
        <f t="shared" si="16"/>
        <v>OK</v>
      </c>
    </row>
    <row r="46" spans="1:132" ht="18" customHeight="1">
      <c r="A46" s="5">
        <f t="shared" si="12"/>
        <v>30</v>
      </c>
      <c r="B46" s="28" t="s">
        <v>88</v>
      </c>
      <c r="C46" s="54">
        <v>300</v>
      </c>
      <c r="D46" s="54"/>
      <c r="E46" s="49">
        <v>600</v>
      </c>
      <c r="F46" s="50" t="s">
        <v>104</v>
      </c>
      <c r="G46" s="55"/>
      <c r="H46" s="18"/>
      <c r="I46" s="53">
        <f>IF(G46*C46&gt;E46,E46,G46*C46)</f>
        <v>0</v>
      </c>
      <c r="K46" s="16" t="str">
        <f t="shared" si="16"/>
        <v>OK</v>
      </c>
    </row>
    <row r="47" spans="1:132" ht="18" customHeight="1">
      <c r="A47" s="5">
        <f t="shared" si="12"/>
        <v>31</v>
      </c>
      <c r="B47" s="28" t="s">
        <v>89</v>
      </c>
      <c r="C47" s="54">
        <v>200</v>
      </c>
      <c r="D47" s="54"/>
      <c r="E47" s="49">
        <v>400</v>
      </c>
      <c r="F47" s="50" t="s">
        <v>105</v>
      </c>
      <c r="G47" s="55"/>
      <c r="H47" s="18"/>
      <c r="I47" s="53">
        <f>IF(G47*C47&gt;E47,E47,G47*C47)</f>
        <v>0</v>
      </c>
      <c r="K47" s="16" t="str">
        <f t="shared" si="16"/>
        <v>OK</v>
      </c>
    </row>
    <row r="48" spans="1:132" ht="18" customHeight="1" thickBot="1">
      <c r="A48" s="5">
        <f t="shared" si="12"/>
        <v>32</v>
      </c>
      <c r="B48" s="17" t="s">
        <v>90</v>
      </c>
      <c r="C48" s="56">
        <v>100</v>
      </c>
      <c r="D48" s="56"/>
      <c r="E48" s="56">
        <v>200</v>
      </c>
      <c r="F48" s="57" t="s">
        <v>106</v>
      </c>
      <c r="G48" s="71"/>
      <c r="H48" s="18"/>
      <c r="I48" s="59">
        <f>IF(G48*C48&gt;E48,E48,G48*C48)</f>
        <v>0</v>
      </c>
      <c r="K48" s="16" t="str">
        <f t="shared" si="16"/>
        <v>OK</v>
      </c>
    </row>
    <row r="49" spans="1:132" ht="18" customHeight="1" thickTop="1">
      <c r="A49" s="6"/>
      <c r="B49" s="72"/>
      <c r="C49" s="60"/>
      <c r="D49" s="60"/>
      <c r="E49" s="61" t="s">
        <v>14</v>
      </c>
      <c r="F49" s="60"/>
      <c r="G49" s="60"/>
      <c r="H49" s="60"/>
      <c r="I49" s="63">
        <f>SUM(I34:I48)</f>
        <v>0</v>
      </c>
    </row>
    <row r="50" spans="1:132" s="6" customFormat="1" ht="18" customHeight="1" thickBot="1">
      <c r="A50" s="5"/>
      <c r="B50" s="19"/>
      <c r="C50" s="64"/>
      <c r="D50" s="64"/>
      <c r="E50" s="64"/>
      <c r="F50" s="65"/>
      <c r="G50" s="66"/>
      <c r="H50" s="60"/>
      <c r="I50" s="67"/>
      <c r="J50" s="7"/>
      <c r="K50" s="21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</row>
    <row r="51" spans="1:132" s="14" customFormat="1" ht="18" customHeight="1" thickTop="1" thickBot="1">
      <c r="A51" s="5"/>
      <c r="B51" s="12" t="s">
        <v>43</v>
      </c>
      <c r="C51" s="44" t="s">
        <v>2</v>
      </c>
      <c r="D51" s="44"/>
      <c r="E51" s="44" t="s">
        <v>0</v>
      </c>
      <c r="F51" s="45"/>
      <c r="G51" s="46" t="s">
        <v>3</v>
      </c>
      <c r="H51" s="47"/>
      <c r="I51" s="48"/>
      <c r="J51" s="7"/>
      <c r="K51" s="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</row>
    <row r="52" spans="1:132" ht="18" customHeight="1" thickTop="1">
      <c r="A52" s="5">
        <f>A48+1</f>
        <v>33</v>
      </c>
      <c r="B52" s="15" t="s">
        <v>9</v>
      </c>
      <c r="C52" s="49">
        <v>200</v>
      </c>
      <c r="D52" s="49"/>
      <c r="E52" s="49">
        <v>200</v>
      </c>
      <c r="F52" s="89" t="s">
        <v>80</v>
      </c>
      <c r="G52" s="51"/>
      <c r="H52" s="18"/>
      <c r="I52" s="52">
        <f>IF(G52=1,G52*C52,0)</f>
        <v>0</v>
      </c>
      <c r="K52" s="16" t="str">
        <f t="shared" ref="K52:K55" si="17">IF((OR(G52=0,G52=1)),"OK","PROBLEM")</f>
        <v>OK</v>
      </c>
    </row>
    <row r="53" spans="1:132" ht="18" customHeight="1">
      <c r="A53" s="5">
        <f t="shared" ref="A53:A58" si="18">1+A52</f>
        <v>34</v>
      </c>
      <c r="B53" s="15" t="s">
        <v>10</v>
      </c>
      <c r="C53" s="49">
        <v>200</v>
      </c>
      <c r="D53" s="49"/>
      <c r="E53" s="49">
        <v>200</v>
      </c>
      <c r="F53" s="89" t="s">
        <v>80</v>
      </c>
      <c r="G53" s="51"/>
      <c r="H53" s="18"/>
      <c r="I53" s="53">
        <f>IF(G53=1,G53*C53,0)</f>
        <v>0</v>
      </c>
      <c r="K53" s="16" t="str">
        <f t="shared" si="17"/>
        <v>OK</v>
      </c>
    </row>
    <row r="54" spans="1:132" ht="18" customHeight="1">
      <c r="A54" s="5">
        <f t="shared" si="18"/>
        <v>35</v>
      </c>
      <c r="B54" s="15" t="s">
        <v>44</v>
      </c>
      <c r="C54" s="49">
        <v>50</v>
      </c>
      <c r="D54" s="49"/>
      <c r="E54" s="49">
        <v>50</v>
      </c>
      <c r="F54" s="89" t="s">
        <v>80</v>
      </c>
      <c r="G54" s="51"/>
      <c r="H54" s="18"/>
      <c r="I54" s="53">
        <f>IF(G54=1,G54*C54,0)</f>
        <v>0</v>
      </c>
      <c r="K54" s="16" t="str">
        <f t="shared" si="17"/>
        <v>OK</v>
      </c>
    </row>
    <row r="55" spans="1:132" ht="18" customHeight="1">
      <c r="A55" s="5">
        <f t="shared" si="18"/>
        <v>36</v>
      </c>
      <c r="B55" s="15" t="s">
        <v>47</v>
      </c>
      <c r="C55" s="49">
        <v>150</v>
      </c>
      <c r="D55" s="49"/>
      <c r="E55" s="49">
        <v>150</v>
      </c>
      <c r="F55" s="89" t="s">
        <v>80</v>
      </c>
      <c r="G55" s="51"/>
      <c r="H55" s="18"/>
      <c r="I55" s="53">
        <f>IF(G55=1,G55*C55,0)</f>
        <v>0</v>
      </c>
      <c r="K55" s="16" t="str">
        <f t="shared" si="17"/>
        <v>OK</v>
      </c>
    </row>
    <row r="56" spans="1:132" ht="18" customHeight="1">
      <c r="A56" s="5">
        <f t="shared" si="18"/>
        <v>37</v>
      </c>
      <c r="B56" s="15" t="s">
        <v>45</v>
      </c>
      <c r="C56" s="49">
        <v>15</v>
      </c>
      <c r="D56" s="49"/>
      <c r="E56" s="49">
        <v>150</v>
      </c>
      <c r="F56" s="79" t="s">
        <v>107</v>
      </c>
      <c r="G56" s="51"/>
      <c r="H56" s="18"/>
      <c r="I56" s="53">
        <f>IF(G56*C56&gt;E56,E56,G56*C56)</f>
        <v>0</v>
      </c>
      <c r="K56" s="16" t="str">
        <f t="shared" ref="K56:K57" si="19">IF(I56&gt;E56,"PROBLEM","OK")</f>
        <v>OK</v>
      </c>
    </row>
    <row r="57" spans="1:132" ht="18" customHeight="1">
      <c r="A57" s="5">
        <f t="shared" si="18"/>
        <v>38</v>
      </c>
      <c r="B57" s="15" t="s">
        <v>46</v>
      </c>
      <c r="C57" s="49">
        <v>30</v>
      </c>
      <c r="D57" s="49"/>
      <c r="E57" s="49">
        <v>300</v>
      </c>
      <c r="F57" s="79" t="s">
        <v>107</v>
      </c>
      <c r="G57" s="51"/>
      <c r="H57" s="18"/>
      <c r="I57" s="53">
        <f>IF(G57*C57&gt;E57,E57,G57*C57)</f>
        <v>0</v>
      </c>
      <c r="K57" s="16" t="str">
        <f t="shared" si="19"/>
        <v>OK</v>
      </c>
    </row>
    <row r="58" spans="1:132" ht="18" customHeight="1" thickBot="1">
      <c r="A58" s="5">
        <f t="shared" si="18"/>
        <v>39</v>
      </c>
      <c r="B58" s="17" t="s">
        <v>91</v>
      </c>
      <c r="C58" s="56">
        <v>150</v>
      </c>
      <c r="D58" s="56"/>
      <c r="E58" s="56">
        <v>150</v>
      </c>
      <c r="F58" s="57" t="s">
        <v>81</v>
      </c>
      <c r="G58" s="71"/>
      <c r="H58" s="18"/>
      <c r="I58" s="59">
        <f>IF(G58=1,G58*C58,0)</f>
        <v>0</v>
      </c>
      <c r="K58" s="16" t="str">
        <f t="shared" ref="K58" si="20">IF((OR(G58=0,G58=1)),"OK","PROBLEM")</f>
        <v>OK</v>
      </c>
    </row>
    <row r="59" spans="1:132" ht="18" customHeight="1" thickTop="1">
      <c r="A59" s="6"/>
      <c r="B59" s="72"/>
      <c r="C59" s="60"/>
      <c r="D59" s="60"/>
      <c r="E59" s="61">
        <f>SUM(E52:E58)</f>
        <v>1200</v>
      </c>
      <c r="F59" s="60"/>
      <c r="G59" s="60"/>
      <c r="H59" s="60"/>
      <c r="I59" s="63">
        <f>SUM(I52:I58)</f>
        <v>0</v>
      </c>
    </row>
    <row r="60" spans="1:132" s="6" customFormat="1" ht="18" customHeight="1" thickBot="1">
      <c r="A60" s="5"/>
      <c r="B60" s="19"/>
      <c r="C60" s="64"/>
      <c r="D60" s="64"/>
      <c r="E60" s="64"/>
      <c r="F60" s="65"/>
      <c r="G60" s="66"/>
      <c r="H60" s="60"/>
      <c r="I60" s="67"/>
      <c r="J60" s="7"/>
      <c r="K60" s="2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132" s="14" customFormat="1" ht="18" customHeight="1" thickTop="1" thickBot="1">
      <c r="A61" s="5"/>
      <c r="B61" s="12" t="s">
        <v>22</v>
      </c>
      <c r="C61" s="80" t="s">
        <v>2</v>
      </c>
      <c r="D61" s="80"/>
      <c r="E61" s="80" t="s">
        <v>0</v>
      </c>
      <c r="F61" s="81"/>
      <c r="G61" s="46" t="s">
        <v>3</v>
      </c>
      <c r="H61" s="47"/>
      <c r="I61" s="60"/>
      <c r="J61" s="6"/>
      <c r="K61" s="1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</row>
    <row r="62" spans="1:132" s="14" customFormat="1" ht="18" customHeight="1" thickTop="1">
      <c r="A62" s="5">
        <f>A58+1</f>
        <v>40</v>
      </c>
      <c r="B62" s="29" t="s">
        <v>65</v>
      </c>
      <c r="C62" s="49">
        <v>300</v>
      </c>
      <c r="D62" s="49"/>
      <c r="E62" s="49">
        <v>600</v>
      </c>
      <c r="F62" s="50" t="s">
        <v>53</v>
      </c>
      <c r="G62" s="51"/>
      <c r="H62" s="18"/>
      <c r="I62" s="52">
        <f>IF(G62*C62&gt;E62,E62,G62*C62)</f>
        <v>0</v>
      </c>
      <c r="J62" s="6"/>
      <c r="K62" s="16" t="str">
        <f t="shared" ref="K62:K65" si="21">IF(I62&gt;E62,"PROBLEM","OK")</f>
        <v>OK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</row>
    <row r="63" spans="1:132" s="14" customFormat="1" ht="18" customHeight="1">
      <c r="A63" s="5">
        <f>1+A62</f>
        <v>41</v>
      </c>
      <c r="B63" s="29" t="s">
        <v>66</v>
      </c>
      <c r="C63" s="49">
        <v>200</v>
      </c>
      <c r="D63" s="49"/>
      <c r="E63" s="49">
        <v>600</v>
      </c>
      <c r="F63" s="50" t="s">
        <v>108</v>
      </c>
      <c r="G63" s="51"/>
      <c r="H63" s="18"/>
      <c r="I63" s="53">
        <f>IF(G63*C63&gt;E63,E63,G63*C63)</f>
        <v>0</v>
      </c>
      <c r="J63" s="6"/>
      <c r="K63" s="16" t="str">
        <f t="shared" si="21"/>
        <v>OK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</row>
    <row r="64" spans="1:132" ht="18" customHeight="1">
      <c r="A64" s="5">
        <f t="shared" ref="A64:A66" si="22">1+A63</f>
        <v>42</v>
      </c>
      <c r="B64" s="15" t="s">
        <v>75</v>
      </c>
      <c r="C64" s="49">
        <v>100</v>
      </c>
      <c r="D64" s="49"/>
      <c r="E64" s="49" t="s">
        <v>14</v>
      </c>
      <c r="F64" s="50" t="s">
        <v>109</v>
      </c>
      <c r="G64" s="51"/>
      <c r="H64" s="18"/>
      <c r="I64" s="53">
        <f>IF(G64*C64&gt;E64,E64,G64*C64)</f>
        <v>0</v>
      </c>
      <c r="J64" s="22"/>
      <c r="K64" s="16" t="str">
        <f t="shared" si="21"/>
        <v>OK</v>
      </c>
    </row>
    <row r="65" spans="1:132" ht="18" customHeight="1">
      <c r="A65" s="5">
        <f t="shared" si="22"/>
        <v>43</v>
      </c>
      <c r="B65" s="28" t="s">
        <v>48</v>
      </c>
      <c r="C65" s="54">
        <v>100</v>
      </c>
      <c r="D65" s="54"/>
      <c r="E65" s="49" t="s">
        <v>14</v>
      </c>
      <c r="F65" s="82" t="s">
        <v>110</v>
      </c>
      <c r="G65" s="55"/>
      <c r="H65" s="18"/>
      <c r="I65" s="53">
        <f>IF(G65*C65&gt;E65,E65,G65*C65)</f>
        <v>0</v>
      </c>
      <c r="J65" s="22"/>
      <c r="K65" s="16" t="str">
        <f t="shared" si="21"/>
        <v>OK</v>
      </c>
    </row>
    <row r="66" spans="1:132" ht="18" customHeight="1" thickBot="1">
      <c r="A66" s="5">
        <f t="shared" si="22"/>
        <v>44</v>
      </c>
      <c r="B66" s="17" t="s">
        <v>52</v>
      </c>
      <c r="C66" s="56">
        <v>200</v>
      </c>
      <c r="D66" s="56"/>
      <c r="E66" s="56">
        <v>200</v>
      </c>
      <c r="F66" s="57" t="s">
        <v>81</v>
      </c>
      <c r="G66" s="71"/>
      <c r="H66" s="18"/>
      <c r="I66" s="59">
        <f>IF(G66=1,G66*C66,0)</f>
        <v>0</v>
      </c>
      <c r="K66" s="16" t="str">
        <f t="shared" ref="K66" si="23">IF((OR(G66=0,G66=1)),"OK","PROBLEM")</f>
        <v>OK</v>
      </c>
    </row>
    <row r="67" spans="1:132" ht="18" customHeight="1" thickTop="1">
      <c r="A67" s="6"/>
      <c r="B67" s="72"/>
      <c r="C67" s="60"/>
      <c r="D67" s="60"/>
      <c r="E67" s="61" t="s">
        <v>14</v>
      </c>
      <c r="F67" s="60"/>
      <c r="G67" s="60"/>
      <c r="H67" s="60"/>
      <c r="I67" s="63">
        <f>SUM(I62:I66)</f>
        <v>0</v>
      </c>
    </row>
    <row r="68" spans="1:132" ht="18" customHeight="1" thickBot="1">
      <c r="A68" s="6"/>
      <c r="B68" s="72"/>
      <c r="C68" s="83"/>
      <c r="D68" s="83"/>
      <c r="E68" s="83"/>
      <c r="F68" s="60"/>
      <c r="G68" s="60"/>
      <c r="H68" s="60"/>
      <c r="I68" s="48"/>
    </row>
    <row r="69" spans="1:132" s="14" customFormat="1" ht="18" customHeight="1" thickTop="1" thickBot="1">
      <c r="A69" s="5"/>
      <c r="B69" s="12" t="s">
        <v>23</v>
      </c>
      <c r="C69" s="44" t="s">
        <v>2</v>
      </c>
      <c r="D69" s="44"/>
      <c r="E69" s="44" t="s">
        <v>0</v>
      </c>
      <c r="F69" s="45"/>
      <c r="G69" s="46" t="s">
        <v>3</v>
      </c>
      <c r="H69" s="60"/>
      <c r="I69" s="68"/>
      <c r="J69" s="7"/>
      <c r="K69" s="16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</row>
    <row r="70" spans="1:132" ht="18" customHeight="1" thickTop="1">
      <c r="A70" s="5">
        <f>A66+1</f>
        <v>45</v>
      </c>
      <c r="B70" s="15" t="s">
        <v>57</v>
      </c>
      <c r="C70" s="49">
        <v>200</v>
      </c>
      <c r="D70" s="49"/>
      <c r="E70" s="49">
        <v>200</v>
      </c>
      <c r="F70" s="89" t="s">
        <v>80</v>
      </c>
      <c r="G70" s="51"/>
      <c r="H70" s="18"/>
      <c r="I70" s="52">
        <f t="shared" ref="I70:I79" si="24">IF(G70=1,G70*C70,0)</f>
        <v>0</v>
      </c>
      <c r="K70" s="16" t="str">
        <f t="shared" ref="K70:K79" si="25">IF((OR(G70=0,G70=1)),"OK","PROBLEM")</f>
        <v>OK</v>
      </c>
    </row>
    <row r="71" spans="1:132" ht="18" customHeight="1">
      <c r="A71" s="5">
        <f>1+A70</f>
        <v>46</v>
      </c>
      <c r="B71" s="15" t="s">
        <v>56</v>
      </c>
      <c r="C71" s="49">
        <v>200</v>
      </c>
      <c r="D71" s="49"/>
      <c r="E71" s="49">
        <v>200</v>
      </c>
      <c r="F71" s="89" t="s">
        <v>80</v>
      </c>
      <c r="G71" s="51"/>
      <c r="H71" s="18"/>
      <c r="I71" s="53">
        <f t="shared" si="24"/>
        <v>0</v>
      </c>
      <c r="K71" s="16" t="str">
        <f t="shared" si="25"/>
        <v>OK</v>
      </c>
    </row>
    <row r="72" spans="1:132" ht="18" customHeight="1">
      <c r="A72" s="5">
        <f t="shared" ref="A72:A88" si="26">1+A71</f>
        <v>47</v>
      </c>
      <c r="B72" s="15" t="s">
        <v>94</v>
      </c>
      <c r="C72" s="49">
        <v>200</v>
      </c>
      <c r="D72" s="49"/>
      <c r="E72" s="49">
        <v>200</v>
      </c>
      <c r="F72" s="89" t="s">
        <v>80</v>
      </c>
      <c r="G72" s="51"/>
      <c r="H72" s="18"/>
      <c r="I72" s="53">
        <f t="shared" si="24"/>
        <v>0</v>
      </c>
      <c r="K72" s="16" t="str">
        <f t="shared" si="25"/>
        <v>OK</v>
      </c>
    </row>
    <row r="73" spans="1:132" ht="18" customHeight="1">
      <c r="A73" s="5">
        <f t="shared" si="26"/>
        <v>48</v>
      </c>
      <c r="B73" s="15" t="s">
        <v>76</v>
      </c>
      <c r="C73" s="49">
        <v>50</v>
      </c>
      <c r="D73" s="49"/>
      <c r="E73" s="49">
        <v>50</v>
      </c>
      <c r="F73" s="89" t="s">
        <v>80</v>
      </c>
      <c r="G73" s="51"/>
      <c r="H73" s="18"/>
      <c r="I73" s="53">
        <f t="shared" si="24"/>
        <v>0</v>
      </c>
      <c r="K73" s="16" t="str">
        <f t="shared" si="25"/>
        <v>OK</v>
      </c>
    </row>
    <row r="74" spans="1:132" ht="18" customHeight="1">
      <c r="A74" s="5">
        <f t="shared" si="26"/>
        <v>49</v>
      </c>
      <c r="B74" s="15" t="s">
        <v>77</v>
      </c>
      <c r="C74" s="49">
        <v>50</v>
      </c>
      <c r="D74" s="49"/>
      <c r="E74" s="49">
        <v>50</v>
      </c>
      <c r="F74" s="89" t="s">
        <v>80</v>
      </c>
      <c r="G74" s="51"/>
      <c r="H74" s="18"/>
      <c r="I74" s="53">
        <f t="shared" si="24"/>
        <v>0</v>
      </c>
      <c r="K74" s="16" t="str">
        <f t="shared" si="25"/>
        <v>OK</v>
      </c>
    </row>
    <row r="75" spans="1:132" ht="18" customHeight="1">
      <c r="A75" s="5">
        <f t="shared" si="26"/>
        <v>50</v>
      </c>
      <c r="B75" s="15" t="s">
        <v>49</v>
      </c>
      <c r="C75" s="49">
        <v>200</v>
      </c>
      <c r="D75" s="49"/>
      <c r="E75" s="49">
        <v>200</v>
      </c>
      <c r="F75" s="89" t="s">
        <v>80</v>
      </c>
      <c r="G75" s="51"/>
      <c r="H75" s="18"/>
      <c r="I75" s="53">
        <f t="shared" si="24"/>
        <v>0</v>
      </c>
      <c r="K75" s="16" t="str">
        <f t="shared" si="25"/>
        <v>OK</v>
      </c>
    </row>
    <row r="76" spans="1:132" ht="18" customHeight="1">
      <c r="A76" s="5">
        <f t="shared" si="26"/>
        <v>51</v>
      </c>
      <c r="B76" s="15" t="s">
        <v>58</v>
      </c>
      <c r="C76" s="49">
        <v>200</v>
      </c>
      <c r="D76" s="49"/>
      <c r="E76" s="49">
        <v>200</v>
      </c>
      <c r="F76" s="89" t="s">
        <v>80</v>
      </c>
      <c r="G76" s="51"/>
      <c r="H76" s="18"/>
      <c r="I76" s="53">
        <f t="shared" si="24"/>
        <v>0</v>
      </c>
      <c r="K76" s="16" t="str">
        <f t="shared" si="25"/>
        <v>OK</v>
      </c>
    </row>
    <row r="77" spans="1:132" ht="18" customHeight="1">
      <c r="A77" s="5">
        <f t="shared" si="26"/>
        <v>52</v>
      </c>
      <c r="B77" s="15" t="s">
        <v>26</v>
      </c>
      <c r="C77" s="49">
        <v>50</v>
      </c>
      <c r="D77" s="49"/>
      <c r="E77" s="49">
        <v>50</v>
      </c>
      <c r="F77" s="89" t="s">
        <v>80</v>
      </c>
      <c r="G77" s="51"/>
      <c r="H77" s="18"/>
      <c r="I77" s="53">
        <f t="shared" si="24"/>
        <v>0</v>
      </c>
      <c r="K77" s="16" t="str">
        <f t="shared" si="25"/>
        <v>OK</v>
      </c>
    </row>
    <row r="78" spans="1:132" ht="18" customHeight="1">
      <c r="A78" s="5">
        <f t="shared" si="26"/>
        <v>53</v>
      </c>
      <c r="B78" s="15" t="s">
        <v>73</v>
      </c>
      <c r="C78" s="49">
        <v>200</v>
      </c>
      <c r="D78" s="49"/>
      <c r="E78" s="49">
        <v>200</v>
      </c>
      <c r="F78" s="89" t="s">
        <v>80</v>
      </c>
      <c r="G78" s="51"/>
      <c r="H78" s="18"/>
      <c r="I78" s="53">
        <f t="shared" si="24"/>
        <v>0</v>
      </c>
      <c r="K78" s="16" t="str">
        <f t="shared" si="25"/>
        <v>OK</v>
      </c>
    </row>
    <row r="79" spans="1:132" ht="18" customHeight="1">
      <c r="A79" s="5">
        <f t="shared" si="26"/>
        <v>54</v>
      </c>
      <c r="B79" s="15" t="s">
        <v>74</v>
      </c>
      <c r="C79" s="54">
        <v>100</v>
      </c>
      <c r="D79" s="54"/>
      <c r="E79" s="49">
        <v>100</v>
      </c>
      <c r="F79" s="89" t="s">
        <v>80</v>
      </c>
      <c r="G79" s="55"/>
      <c r="H79" s="18"/>
      <c r="I79" s="53">
        <f t="shared" si="24"/>
        <v>0</v>
      </c>
      <c r="K79" s="16" t="str">
        <f t="shared" si="25"/>
        <v>OK</v>
      </c>
    </row>
    <row r="80" spans="1:132" ht="18" customHeight="1">
      <c r="A80" s="5">
        <f t="shared" si="26"/>
        <v>55</v>
      </c>
      <c r="B80" s="28" t="s">
        <v>61</v>
      </c>
      <c r="C80" s="54">
        <v>100</v>
      </c>
      <c r="D80" s="54"/>
      <c r="E80" s="49">
        <v>300</v>
      </c>
      <c r="F80" s="50" t="s">
        <v>111</v>
      </c>
      <c r="G80" s="55"/>
      <c r="H80" s="18"/>
      <c r="I80" s="53">
        <f>IF(G80*C80&gt;E80,E80,G80*C80)</f>
        <v>0</v>
      </c>
      <c r="K80" s="16" t="str">
        <f t="shared" ref="K80" si="27">IF(I80&gt;E80,"PROBLEM","OK")</f>
        <v>OK</v>
      </c>
    </row>
    <row r="81" spans="1:132" ht="18" customHeight="1">
      <c r="A81" s="5">
        <f t="shared" si="26"/>
        <v>56</v>
      </c>
      <c r="B81" s="28" t="s">
        <v>34</v>
      </c>
      <c r="C81" s="54">
        <v>200</v>
      </c>
      <c r="D81" s="54"/>
      <c r="E81" s="54">
        <v>200</v>
      </c>
      <c r="F81" s="89" t="s">
        <v>80</v>
      </c>
      <c r="G81" s="55"/>
      <c r="H81" s="18"/>
      <c r="I81" s="53">
        <f>IF(G81=1,G81*C81,0)</f>
        <v>0</v>
      </c>
      <c r="K81" s="16" t="str">
        <f t="shared" ref="K81:K84" si="28">IF((OR(G81=0,G81=1)),"OK","PROBLEM")</f>
        <v>OK</v>
      </c>
    </row>
    <row r="82" spans="1:132" ht="18" customHeight="1">
      <c r="A82" s="5">
        <f t="shared" si="26"/>
        <v>57</v>
      </c>
      <c r="B82" s="15" t="s">
        <v>59</v>
      </c>
      <c r="C82" s="49">
        <v>100</v>
      </c>
      <c r="D82" s="49"/>
      <c r="E82" s="49">
        <v>100</v>
      </c>
      <c r="F82" s="89" t="s">
        <v>80</v>
      </c>
      <c r="G82" s="51"/>
      <c r="H82" s="18"/>
      <c r="I82" s="53">
        <f>IF(G82=1,G82*C82,0)</f>
        <v>0</v>
      </c>
      <c r="K82" s="16" t="str">
        <f t="shared" si="28"/>
        <v>OK</v>
      </c>
    </row>
    <row r="83" spans="1:132" ht="18" customHeight="1">
      <c r="A83" s="5">
        <f t="shared" si="26"/>
        <v>58</v>
      </c>
      <c r="B83" s="15" t="s">
        <v>60</v>
      </c>
      <c r="C83" s="49">
        <v>50</v>
      </c>
      <c r="D83" s="49"/>
      <c r="E83" s="49">
        <v>50</v>
      </c>
      <c r="F83" s="89" t="s">
        <v>80</v>
      </c>
      <c r="G83" s="51"/>
      <c r="H83" s="18"/>
      <c r="I83" s="53">
        <f>IF(G83=1,G83*C83,0)</f>
        <v>0</v>
      </c>
      <c r="K83" s="16" t="str">
        <f t="shared" si="28"/>
        <v>OK</v>
      </c>
    </row>
    <row r="84" spans="1:132" ht="18" customHeight="1">
      <c r="A84" s="5">
        <f t="shared" si="26"/>
        <v>59</v>
      </c>
      <c r="B84" s="15" t="s">
        <v>54</v>
      </c>
      <c r="C84" s="49">
        <v>50</v>
      </c>
      <c r="D84" s="49"/>
      <c r="E84" s="49">
        <v>400</v>
      </c>
      <c r="F84" s="89" t="s">
        <v>80</v>
      </c>
      <c r="G84" s="51"/>
      <c r="H84" s="18"/>
      <c r="I84" s="53">
        <f>IF(G84=1,G84*C84,0)</f>
        <v>0</v>
      </c>
      <c r="K84" s="16" t="str">
        <f t="shared" si="28"/>
        <v>OK</v>
      </c>
    </row>
    <row r="85" spans="1:132" ht="18" customHeight="1">
      <c r="A85" s="5">
        <f t="shared" si="26"/>
        <v>60</v>
      </c>
      <c r="B85" s="15" t="s">
        <v>115</v>
      </c>
      <c r="C85" s="49">
        <v>50</v>
      </c>
      <c r="D85" s="49"/>
      <c r="E85" s="49">
        <v>500</v>
      </c>
      <c r="F85" s="50" t="s">
        <v>112</v>
      </c>
      <c r="G85" s="51"/>
      <c r="H85" s="84"/>
      <c r="I85" s="53">
        <f>IF(G85*C85&gt;E85,E85,G85*C85)</f>
        <v>0</v>
      </c>
      <c r="K85" s="16" t="str">
        <f t="shared" ref="K85:K86" si="29">IF(I85&gt;E85,"PROBLEM","OK")</f>
        <v>OK</v>
      </c>
    </row>
    <row r="86" spans="1:132" ht="18" customHeight="1">
      <c r="A86" s="5">
        <f t="shared" si="26"/>
        <v>61</v>
      </c>
      <c r="B86" s="15" t="s">
        <v>93</v>
      </c>
      <c r="C86" s="49">
        <v>100</v>
      </c>
      <c r="D86" s="49"/>
      <c r="E86" s="49" t="s">
        <v>14</v>
      </c>
      <c r="F86" s="50" t="s">
        <v>113</v>
      </c>
      <c r="G86" s="51"/>
      <c r="H86" s="18"/>
      <c r="I86" s="53">
        <f>IF(G86*C86&gt;E86,E86,G86*C86)</f>
        <v>0</v>
      </c>
      <c r="J86" s="22"/>
      <c r="K86" s="16" t="str">
        <f t="shared" si="29"/>
        <v>OK</v>
      </c>
    </row>
    <row r="87" spans="1:132" ht="18" customHeight="1">
      <c r="A87" s="5">
        <f t="shared" si="26"/>
        <v>62</v>
      </c>
      <c r="B87" s="15" t="s">
        <v>27</v>
      </c>
      <c r="C87" s="49">
        <v>50</v>
      </c>
      <c r="D87" s="49"/>
      <c r="E87" s="49">
        <v>200</v>
      </c>
      <c r="F87" s="50" t="s">
        <v>114</v>
      </c>
      <c r="G87" s="51"/>
      <c r="H87" s="18"/>
      <c r="I87" s="53">
        <f>IF(G87*C87&gt;E87,E87,G87*C87)</f>
        <v>0</v>
      </c>
      <c r="K87" s="16" t="str">
        <f t="shared" ref="K87" si="30">IF(I87&gt;E87,"PROBLEM","OK")</f>
        <v>OK</v>
      </c>
    </row>
    <row r="88" spans="1:132" s="6" customFormat="1" ht="18" customHeight="1" thickBot="1">
      <c r="A88" s="5">
        <f t="shared" si="26"/>
        <v>63</v>
      </c>
      <c r="B88" s="35" t="s">
        <v>55</v>
      </c>
      <c r="C88" s="85">
        <v>1000</v>
      </c>
      <c r="D88" s="85"/>
      <c r="E88" s="85">
        <v>1000</v>
      </c>
      <c r="F88" s="86" t="s">
        <v>81</v>
      </c>
      <c r="G88" s="87"/>
      <c r="H88" s="18"/>
      <c r="I88" s="59">
        <f>IF(G88=1,G88*C88,0)</f>
        <v>0</v>
      </c>
      <c r="K88" s="16" t="str">
        <f t="shared" ref="K88" si="31">IF((OR(G88=0,G88=1)),"OK","PROBLEM")</f>
        <v>OK</v>
      </c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</row>
    <row r="89" spans="1:132" ht="18" customHeight="1" thickTop="1">
      <c r="C89" s="60"/>
      <c r="D89" s="60"/>
      <c r="E89" s="61" t="s">
        <v>14</v>
      </c>
      <c r="F89" s="60"/>
      <c r="G89" s="60"/>
      <c r="H89" s="60"/>
      <c r="I89" s="63">
        <f>SUM(I70:I88)</f>
        <v>0</v>
      </c>
    </row>
    <row r="90" spans="1:132" ht="18" customHeight="1" thickBot="1">
      <c r="A90" s="6"/>
      <c r="B90" s="72"/>
      <c r="C90" s="83"/>
      <c r="D90" s="83"/>
      <c r="E90" s="83"/>
      <c r="F90" s="60"/>
      <c r="G90" s="60"/>
      <c r="H90" s="60"/>
      <c r="I90" s="48"/>
    </row>
    <row r="91" spans="1:132" s="14" customFormat="1" ht="18" customHeight="1" thickTop="1" thickBot="1">
      <c r="A91" s="5"/>
      <c r="B91" s="12" t="s">
        <v>24</v>
      </c>
      <c r="C91" s="44" t="s">
        <v>2</v>
      </c>
      <c r="D91" s="44"/>
      <c r="E91" s="44" t="s">
        <v>0</v>
      </c>
      <c r="F91" s="45"/>
      <c r="G91" s="46" t="s">
        <v>3</v>
      </c>
      <c r="H91" s="60"/>
      <c r="I91" s="68"/>
      <c r="J91" s="7"/>
      <c r="K91" s="8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</row>
    <row r="92" spans="1:132" ht="18" customHeight="1" thickTop="1">
      <c r="A92" s="5">
        <f>A88+1</f>
        <v>64</v>
      </c>
      <c r="B92" s="15" t="s">
        <v>95</v>
      </c>
      <c r="C92" s="49">
        <v>25</v>
      </c>
      <c r="D92" s="49"/>
      <c r="E92" s="49" t="s">
        <v>14</v>
      </c>
      <c r="F92" s="50" t="s">
        <v>116</v>
      </c>
      <c r="G92" s="51"/>
      <c r="H92" s="18"/>
      <c r="I92" s="52">
        <f t="shared" ref="I92:I98" si="32">IF(G92*C92&gt;E92,E92,G92*C92)</f>
        <v>0</v>
      </c>
      <c r="J92" s="22"/>
      <c r="K92" s="16" t="str">
        <f t="shared" ref="K92:K93" si="33">IF(I92&gt;E92,"PROBLEM","OK")</f>
        <v>OK</v>
      </c>
    </row>
    <row r="93" spans="1:132" ht="18" customHeight="1">
      <c r="A93" s="5">
        <f t="shared" ref="A93:A98" si="34">1+A92</f>
        <v>65</v>
      </c>
      <c r="B93" s="15" t="s">
        <v>96</v>
      </c>
      <c r="C93" s="49">
        <v>15</v>
      </c>
      <c r="D93" s="49"/>
      <c r="E93" s="49" t="s">
        <v>14</v>
      </c>
      <c r="F93" s="50" t="s">
        <v>117</v>
      </c>
      <c r="G93" s="51"/>
      <c r="H93" s="18"/>
      <c r="I93" s="53">
        <f t="shared" si="32"/>
        <v>0</v>
      </c>
      <c r="J93" s="22"/>
      <c r="K93" s="16" t="str">
        <f t="shared" si="33"/>
        <v>OK</v>
      </c>
    </row>
    <row r="94" spans="1:132" ht="18" customHeight="1">
      <c r="A94" s="5">
        <f t="shared" si="34"/>
        <v>66</v>
      </c>
      <c r="B94" s="15" t="s">
        <v>35</v>
      </c>
      <c r="C94" s="49">
        <v>300</v>
      </c>
      <c r="D94" s="49"/>
      <c r="E94" s="49">
        <v>600</v>
      </c>
      <c r="F94" s="89" t="s">
        <v>118</v>
      </c>
      <c r="G94" s="51"/>
      <c r="H94" s="18"/>
      <c r="I94" s="53">
        <f t="shared" si="32"/>
        <v>0</v>
      </c>
      <c r="K94" s="16" t="str">
        <f t="shared" ref="K94:K98" si="35">IF(I94&gt;E94,"PROBLEM","OK")</f>
        <v>OK</v>
      </c>
    </row>
    <row r="95" spans="1:132" ht="18" customHeight="1">
      <c r="A95" s="5">
        <f t="shared" si="34"/>
        <v>67</v>
      </c>
      <c r="B95" s="15" t="s">
        <v>13</v>
      </c>
      <c r="C95" s="49">
        <v>300</v>
      </c>
      <c r="D95" s="49"/>
      <c r="E95" s="49">
        <v>600</v>
      </c>
      <c r="F95" s="89" t="s">
        <v>119</v>
      </c>
      <c r="G95" s="51"/>
      <c r="H95" s="18"/>
      <c r="I95" s="53">
        <f t="shared" si="32"/>
        <v>0</v>
      </c>
      <c r="K95" s="16" t="str">
        <f t="shared" si="35"/>
        <v>OK</v>
      </c>
    </row>
    <row r="96" spans="1:132" ht="18" customHeight="1">
      <c r="A96" s="5">
        <f t="shared" si="34"/>
        <v>68</v>
      </c>
      <c r="B96" s="15" t="s">
        <v>67</v>
      </c>
      <c r="C96" s="49">
        <v>300</v>
      </c>
      <c r="D96" s="49"/>
      <c r="E96" s="49">
        <v>600</v>
      </c>
      <c r="F96" s="89" t="s">
        <v>120</v>
      </c>
      <c r="G96" s="51"/>
      <c r="H96" s="18"/>
      <c r="I96" s="53">
        <f t="shared" si="32"/>
        <v>0</v>
      </c>
      <c r="K96" s="16" t="str">
        <f t="shared" si="35"/>
        <v>OK</v>
      </c>
    </row>
    <row r="97" spans="1:11" ht="18" customHeight="1">
      <c r="A97" s="5">
        <f t="shared" si="34"/>
        <v>69</v>
      </c>
      <c r="B97" s="15" t="s">
        <v>68</v>
      </c>
      <c r="C97" s="49">
        <v>400</v>
      </c>
      <c r="D97" s="49"/>
      <c r="E97" s="49">
        <v>800</v>
      </c>
      <c r="F97" s="50" t="s">
        <v>116</v>
      </c>
      <c r="G97" s="51"/>
      <c r="H97" s="18"/>
      <c r="I97" s="53">
        <f t="shared" si="32"/>
        <v>0</v>
      </c>
      <c r="K97" s="16" t="str">
        <f t="shared" si="35"/>
        <v>OK</v>
      </c>
    </row>
    <row r="98" spans="1:11" ht="18" customHeight="1" thickBot="1">
      <c r="A98" s="5">
        <f t="shared" si="34"/>
        <v>70</v>
      </c>
      <c r="B98" s="17" t="s">
        <v>69</v>
      </c>
      <c r="C98" s="56">
        <v>400</v>
      </c>
      <c r="D98" s="56"/>
      <c r="E98" s="56">
        <v>800</v>
      </c>
      <c r="F98" s="57" t="s">
        <v>116</v>
      </c>
      <c r="G98" s="71"/>
      <c r="H98" s="18"/>
      <c r="I98" s="59">
        <f t="shared" si="32"/>
        <v>0</v>
      </c>
      <c r="K98" s="16" t="str">
        <f t="shared" si="35"/>
        <v>OK</v>
      </c>
    </row>
    <row r="99" spans="1:11" ht="21" customHeight="1" thickTop="1" thickBot="1">
      <c r="A99" s="6"/>
      <c r="B99" s="72"/>
      <c r="C99" s="72"/>
      <c r="D99" s="60"/>
      <c r="E99" s="61" t="s">
        <v>14</v>
      </c>
      <c r="F99" s="60"/>
      <c r="G99" s="60"/>
      <c r="H99" s="60"/>
      <c r="I99" s="63">
        <f>SUM(I92:I98)</f>
        <v>0</v>
      </c>
    </row>
    <row r="100" spans="1:11" ht="13" thickTop="1">
      <c r="B100" s="105" t="s">
        <v>25</v>
      </c>
      <c r="F100" s="31"/>
      <c r="I100" s="13"/>
    </row>
    <row r="101" spans="1:11" ht="13" thickBot="1">
      <c r="B101" s="106"/>
      <c r="C101" s="32"/>
      <c r="D101" s="32"/>
      <c r="E101" s="37"/>
      <c r="F101" s="107" t="s">
        <v>5</v>
      </c>
      <c r="G101" s="107"/>
      <c r="H101" s="107"/>
      <c r="I101" s="33">
        <f>I17+I31+I49+I59+I67+I89+I99</f>
        <v>0</v>
      </c>
      <c r="K101" s="40"/>
    </row>
    <row r="102" spans="1:11" ht="13" thickTop="1"/>
  </sheetData>
  <sheetProtection password="DE6A" sheet="1" objects="1" scenarios="1"/>
  <mergeCells count="13">
    <mergeCell ref="K2:K8"/>
    <mergeCell ref="I3:I8"/>
    <mergeCell ref="B100:B101"/>
    <mergeCell ref="F101:H101"/>
    <mergeCell ref="F5:F6"/>
    <mergeCell ref="G5:G6"/>
    <mergeCell ref="F7:F8"/>
    <mergeCell ref="G7:G8"/>
    <mergeCell ref="B4:C4"/>
    <mergeCell ref="B5:C6"/>
    <mergeCell ref="F2:F3"/>
    <mergeCell ref="B3:C3"/>
    <mergeCell ref="B2:D2"/>
  </mergeCells>
  <phoneticPr fontId="5" type="noConversion"/>
  <printOptions horizontalCentered="1"/>
  <pageMargins left="1" right="0.75" top="0.5" bottom="0.5" header="0" footer="0.3"/>
  <pageSetup scale="70" fitToHeight="0" orientation="landscape" horizontalDpi="4294967292" verticalDpi="4294967292"/>
  <headerFooter>
    <oddFooter>&amp;L&amp;K000000&amp;F&amp;C&amp;K000000Page &amp;P of &amp;N</oddFooter>
  </headerFooter>
  <rowBreaks count="2" manualBreakCount="2">
    <brk id="31" max="16383" man="1"/>
    <brk id="67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EB27"/>
  <sheetViews>
    <sheetView showGridLines="0" workbookViewId="0">
      <pane xSplit="11" ySplit="28" topLeftCell="M40" activePane="bottomRight" state="frozenSplit"/>
      <selection pane="topRight" activeCell="L1" sqref="L1"/>
      <selection pane="bottomLeft" activeCell="A29" sqref="A29"/>
      <selection pane="bottomRight" activeCell="C26" sqref="C26"/>
    </sheetView>
  </sheetViews>
  <sheetFormatPr baseColWidth="10" defaultColWidth="31.6640625" defaultRowHeight="12" x14ac:dyDescent="0"/>
  <cols>
    <col min="1" max="1" width="3.1640625" style="5" bestFit="1" customWidth="1"/>
    <col min="2" max="2" width="70.5" style="30" bestFit="1" customWidth="1"/>
    <col min="3" max="3" width="11" style="16" bestFit="1" customWidth="1"/>
    <col min="4" max="4" width="1.83203125" style="16" customWidth="1"/>
    <col min="5" max="5" width="7.33203125" style="16" customWidth="1"/>
    <col min="6" max="6" width="37.6640625" style="6" customWidth="1"/>
    <col min="7" max="7" width="7.33203125" style="6" bestFit="1" customWidth="1"/>
    <col min="8" max="8" width="1.83203125" style="6" customWidth="1"/>
    <col min="9" max="9" width="6.33203125" style="6" customWidth="1"/>
    <col min="10" max="10" width="1.6640625" style="6" customWidth="1"/>
    <col min="11" max="11" width="9.5" style="16" customWidth="1"/>
    <col min="12" max="12" width="19.5" style="6" customWidth="1"/>
    <col min="13" max="22" width="12.1640625" style="6" customWidth="1"/>
    <col min="23" max="35" width="12.1640625" style="43" customWidth="1"/>
    <col min="36" max="36" width="31.6640625" style="43" customWidth="1"/>
    <col min="37" max="45" width="12.1640625" style="43" customWidth="1"/>
    <col min="46" max="98" width="31.6640625" style="43"/>
    <col min="99" max="132" width="31.6640625" style="6"/>
    <col min="133" max="296" width="31.6640625" style="9"/>
    <col min="297" max="297" width="82.6640625" style="9" customWidth="1"/>
    <col min="298" max="298" width="15.5" style="9" customWidth="1"/>
    <col min="299" max="299" width="34.5" style="9" customWidth="1"/>
    <col min="300" max="300" width="11" style="9" customWidth="1"/>
    <col min="301" max="301" width="8.1640625" style="9" customWidth="1"/>
    <col min="302" max="552" width="31.6640625" style="9"/>
    <col min="553" max="553" width="82.6640625" style="9" customWidth="1"/>
    <col min="554" max="554" width="15.5" style="9" customWidth="1"/>
    <col min="555" max="555" width="34.5" style="9" customWidth="1"/>
    <col min="556" max="556" width="11" style="9" customWidth="1"/>
    <col min="557" max="557" width="8.1640625" style="9" customWidth="1"/>
    <col min="558" max="808" width="31.6640625" style="9"/>
    <col min="809" max="809" width="82.6640625" style="9" customWidth="1"/>
    <col min="810" max="810" width="15.5" style="9" customWidth="1"/>
    <col min="811" max="811" width="34.5" style="9" customWidth="1"/>
    <col min="812" max="812" width="11" style="9" customWidth="1"/>
    <col min="813" max="813" width="8.1640625" style="9" customWidth="1"/>
    <col min="814" max="1064" width="31.6640625" style="9"/>
    <col min="1065" max="1065" width="82.6640625" style="9" customWidth="1"/>
    <col min="1066" max="1066" width="15.5" style="9" customWidth="1"/>
    <col min="1067" max="1067" width="34.5" style="9" customWidth="1"/>
    <col min="1068" max="1068" width="11" style="9" customWidth="1"/>
    <col min="1069" max="1069" width="8.1640625" style="9" customWidth="1"/>
    <col min="1070" max="1320" width="31.6640625" style="9"/>
    <col min="1321" max="1321" width="82.6640625" style="9" customWidth="1"/>
    <col min="1322" max="1322" width="15.5" style="9" customWidth="1"/>
    <col min="1323" max="1323" width="34.5" style="9" customWidth="1"/>
    <col min="1324" max="1324" width="11" style="9" customWidth="1"/>
    <col min="1325" max="1325" width="8.1640625" style="9" customWidth="1"/>
    <col min="1326" max="1576" width="31.6640625" style="9"/>
    <col min="1577" max="1577" width="82.6640625" style="9" customWidth="1"/>
    <col min="1578" max="1578" width="15.5" style="9" customWidth="1"/>
    <col min="1579" max="1579" width="34.5" style="9" customWidth="1"/>
    <col min="1580" max="1580" width="11" style="9" customWidth="1"/>
    <col min="1581" max="1581" width="8.1640625" style="9" customWidth="1"/>
    <col min="1582" max="1832" width="31.6640625" style="9"/>
    <col min="1833" max="1833" width="82.6640625" style="9" customWidth="1"/>
    <col min="1834" max="1834" width="15.5" style="9" customWidth="1"/>
    <col min="1835" max="1835" width="34.5" style="9" customWidth="1"/>
    <col min="1836" max="1836" width="11" style="9" customWidth="1"/>
    <col min="1837" max="1837" width="8.1640625" style="9" customWidth="1"/>
    <col min="1838" max="2088" width="31.6640625" style="9"/>
    <col min="2089" max="2089" width="82.6640625" style="9" customWidth="1"/>
    <col min="2090" max="2090" width="15.5" style="9" customWidth="1"/>
    <col min="2091" max="2091" width="34.5" style="9" customWidth="1"/>
    <col min="2092" max="2092" width="11" style="9" customWidth="1"/>
    <col min="2093" max="2093" width="8.1640625" style="9" customWidth="1"/>
    <col min="2094" max="2344" width="31.6640625" style="9"/>
    <col min="2345" max="2345" width="82.6640625" style="9" customWidth="1"/>
    <col min="2346" max="2346" width="15.5" style="9" customWidth="1"/>
    <col min="2347" max="2347" width="34.5" style="9" customWidth="1"/>
    <col min="2348" max="2348" width="11" style="9" customWidth="1"/>
    <col min="2349" max="2349" width="8.1640625" style="9" customWidth="1"/>
    <col min="2350" max="2600" width="31.6640625" style="9"/>
    <col min="2601" max="2601" width="82.6640625" style="9" customWidth="1"/>
    <col min="2602" max="2602" width="15.5" style="9" customWidth="1"/>
    <col min="2603" max="2603" width="34.5" style="9" customWidth="1"/>
    <col min="2604" max="2604" width="11" style="9" customWidth="1"/>
    <col min="2605" max="2605" width="8.1640625" style="9" customWidth="1"/>
    <col min="2606" max="2856" width="31.6640625" style="9"/>
    <col min="2857" max="2857" width="82.6640625" style="9" customWidth="1"/>
    <col min="2858" max="2858" width="15.5" style="9" customWidth="1"/>
    <col min="2859" max="2859" width="34.5" style="9" customWidth="1"/>
    <col min="2860" max="2860" width="11" style="9" customWidth="1"/>
    <col min="2861" max="2861" width="8.1640625" style="9" customWidth="1"/>
    <col min="2862" max="3112" width="31.6640625" style="9"/>
    <col min="3113" max="3113" width="82.6640625" style="9" customWidth="1"/>
    <col min="3114" max="3114" width="15.5" style="9" customWidth="1"/>
    <col min="3115" max="3115" width="34.5" style="9" customWidth="1"/>
    <col min="3116" max="3116" width="11" style="9" customWidth="1"/>
    <col min="3117" max="3117" width="8.1640625" style="9" customWidth="1"/>
    <col min="3118" max="3368" width="31.6640625" style="9"/>
    <col min="3369" max="3369" width="82.6640625" style="9" customWidth="1"/>
    <col min="3370" max="3370" width="15.5" style="9" customWidth="1"/>
    <col min="3371" max="3371" width="34.5" style="9" customWidth="1"/>
    <col min="3372" max="3372" width="11" style="9" customWidth="1"/>
    <col min="3373" max="3373" width="8.1640625" style="9" customWidth="1"/>
    <col min="3374" max="3624" width="31.6640625" style="9"/>
    <col min="3625" max="3625" width="82.6640625" style="9" customWidth="1"/>
    <col min="3626" max="3626" width="15.5" style="9" customWidth="1"/>
    <col min="3627" max="3627" width="34.5" style="9" customWidth="1"/>
    <col min="3628" max="3628" width="11" style="9" customWidth="1"/>
    <col min="3629" max="3629" width="8.1640625" style="9" customWidth="1"/>
    <col min="3630" max="3880" width="31.6640625" style="9"/>
    <col min="3881" max="3881" width="82.6640625" style="9" customWidth="1"/>
    <col min="3882" max="3882" width="15.5" style="9" customWidth="1"/>
    <col min="3883" max="3883" width="34.5" style="9" customWidth="1"/>
    <col min="3884" max="3884" width="11" style="9" customWidth="1"/>
    <col min="3885" max="3885" width="8.1640625" style="9" customWidth="1"/>
    <col min="3886" max="4136" width="31.6640625" style="9"/>
    <col min="4137" max="4137" width="82.6640625" style="9" customWidth="1"/>
    <col min="4138" max="4138" width="15.5" style="9" customWidth="1"/>
    <col min="4139" max="4139" width="34.5" style="9" customWidth="1"/>
    <col min="4140" max="4140" width="11" style="9" customWidth="1"/>
    <col min="4141" max="4141" width="8.1640625" style="9" customWidth="1"/>
    <col min="4142" max="4392" width="31.6640625" style="9"/>
    <col min="4393" max="4393" width="82.6640625" style="9" customWidth="1"/>
    <col min="4394" max="4394" width="15.5" style="9" customWidth="1"/>
    <col min="4395" max="4395" width="34.5" style="9" customWidth="1"/>
    <col min="4396" max="4396" width="11" style="9" customWidth="1"/>
    <col min="4397" max="4397" width="8.1640625" style="9" customWidth="1"/>
    <col min="4398" max="4648" width="31.6640625" style="9"/>
    <col min="4649" max="4649" width="82.6640625" style="9" customWidth="1"/>
    <col min="4650" max="4650" width="15.5" style="9" customWidth="1"/>
    <col min="4651" max="4651" width="34.5" style="9" customWidth="1"/>
    <col min="4652" max="4652" width="11" style="9" customWidth="1"/>
    <col min="4653" max="4653" width="8.1640625" style="9" customWidth="1"/>
    <col min="4654" max="4904" width="31.6640625" style="9"/>
    <col min="4905" max="4905" width="82.6640625" style="9" customWidth="1"/>
    <col min="4906" max="4906" width="15.5" style="9" customWidth="1"/>
    <col min="4907" max="4907" width="34.5" style="9" customWidth="1"/>
    <col min="4908" max="4908" width="11" style="9" customWidth="1"/>
    <col min="4909" max="4909" width="8.1640625" style="9" customWidth="1"/>
    <col min="4910" max="5160" width="31.6640625" style="9"/>
    <col min="5161" max="5161" width="82.6640625" style="9" customWidth="1"/>
    <col min="5162" max="5162" width="15.5" style="9" customWidth="1"/>
    <col min="5163" max="5163" width="34.5" style="9" customWidth="1"/>
    <col min="5164" max="5164" width="11" style="9" customWidth="1"/>
    <col min="5165" max="5165" width="8.1640625" style="9" customWidth="1"/>
    <col min="5166" max="5416" width="31.6640625" style="9"/>
    <col min="5417" max="5417" width="82.6640625" style="9" customWidth="1"/>
    <col min="5418" max="5418" width="15.5" style="9" customWidth="1"/>
    <col min="5419" max="5419" width="34.5" style="9" customWidth="1"/>
    <col min="5420" max="5420" width="11" style="9" customWidth="1"/>
    <col min="5421" max="5421" width="8.1640625" style="9" customWidth="1"/>
    <col min="5422" max="5672" width="31.6640625" style="9"/>
    <col min="5673" max="5673" width="82.6640625" style="9" customWidth="1"/>
    <col min="5674" max="5674" width="15.5" style="9" customWidth="1"/>
    <col min="5675" max="5675" width="34.5" style="9" customWidth="1"/>
    <col min="5676" max="5676" width="11" style="9" customWidth="1"/>
    <col min="5677" max="5677" width="8.1640625" style="9" customWidth="1"/>
    <col min="5678" max="5928" width="31.6640625" style="9"/>
    <col min="5929" max="5929" width="82.6640625" style="9" customWidth="1"/>
    <col min="5930" max="5930" width="15.5" style="9" customWidth="1"/>
    <col min="5931" max="5931" width="34.5" style="9" customWidth="1"/>
    <col min="5932" max="5932" width="11" style="9" customWidth="1"/>
    <col min="5933" max="5933" width="8.1640625" style="9" customWidth="1"/>
    <col min="5934" max="6184" width="31.6640625" style="9"/>
    <col min="6185" max="6185" width="82.6640625" style="9" customWidth="1"/>
    <col min="6186" max="6186" width="15.5" style="9" customWidth="1"/>
    <col min="6187" max="6187" width="34.5" style="9" customWidth="1"/>
    <col min="6188" max="6188" width="11" style="9" customWidth="1"/>
    <col min="6189" max="6189" width="8.1640625" style="9" customWidth="1"/>
    <col min="6190" max="6440" width="31.6640625" style="9"/>
    <col min="6441" max="6441" width="82.6640625" style="9" customWidth="1"/>
    <col min="6442" max="6442" width="15.5" style="9" customWidth="1"/>
    <col min="6443" max="6443" width="34.5" style="9" customWidth="1"/>
    <col min="6444" max="6444" width="11" style="9" customWidth="1"/>
    <col min="6445" max="6445" width="8.1640625" style="9" customWidth="1"/>
    <col min="6446" max="6696" width="31.6640625" style="9"/>
    <col min="6697" max="6697" width="82.6640625" style="9" customWidth="1"/>
    <col min="6698" max="6698" width="15.5" style="9" customWidth="1"/>
    <col min="6699" max="6699" width="34.5" style="9" customWidth="1"/>
    <col min="6700" max="6700" width="11" style="9" customWidth="1"/>
    <col min="6701" max="6701" width="8.1640625" style="9" customWidth="1"/>
    <col min="6702" max="6952" width="31.6640625" style="9"/>
    <col min="6953" max="6953" width="82.6640625" style="9" customWidth="1"/>
    <col min="6954" max="6954" width="15.5" style="9" customWidth="1"/>
    <col min="6955" max="6955" width="34.5" style="9" customWidth="1"/>
    <col min="6956" max="6956" width="11" style="9" customWidth="1"/>
    <col min="6957" max="6957" width="8.1640625" style="9" customWidth="1"/>
    <col min="6958" max="7208" width="31.6640625" style="9"/>
    <col min="7209" max="7209" width="82.6640625" style="9" customWidth="1"/>
    <col min="7210" max="7210" width="15.5" style="9" customWidth="1"/>
    <col min="7211" max="7211" width="34.5" style="9" customWidth="1"/>
    <col min="7212" max="7212" width="11" style="9" customWidth="1"/>
    <col min="7213" max="7213" width="8.1640625" style="9" customWidth="1"/>
    <col min="7214" max="7464" width="31.6640625" style="9"/>
    <col min="7465" max="7465" width="82.6640625" style="9" customWidth="1"/>
    <col min="7466" max="7466" width="15.5" style="9" customWidth="1"/>
    <col min="7467" max="7467" width="34.5" style="9" customWidth="1"/>
    <col min="7468" max="7468" width="11" style="9" customWidth="1"/>
    <col min="7469" max="7469" width="8.1640625" style="9" customWidth="1"/>
    <col min="7470" max="7720" width="31.6640625" style="9"/>
    <col min="7721" max="7721" width="82.6640625" style="9" customWidth="1"/>
    <col min="7722" max="7722" width="15.5" style="9" customWidth="1"/>
    <col min="7723" max="7723" width="34.5" style="9" customWidth="1"/>
    <col min="7724" max="7724" width="11" style="9" customWidth="1"/>
    <col min="7725" max="7725" width="8.1640625" style="9" customWidth="1"/>
    <col min="7726" max="7976" width="31.6640625" style="9"/>
    <col min="7977" max="7977" width="82.6640625" style="9" customWidth="1"/>
    <col min="7978" max="7978" width="15.5" style="9" customWidth="1"/>
    <col min="7979" max="7979" width="34.5" style="9" customWidth="1"/>
    <col min="7980" max="7980" width="11" style="9" customWidth="1"/>
    <col min="7981" max="7981" width="8.1640625" style="9" customWidth="1"/>
    <col min="7982" max="8232" width="31.6640625" style="9"/>
    <col min="8233" max="8233" width="82.6640625" style="9" customWidth="1"/>
    <col min="8234" max="8234" width="15.5" style="9" customWidth="1"/>
    <col min="8235" max="8235" width="34.5" style="9" customWidth="1"/>
    <col min="8236" max="8236" width="11" style="9" customWidth="1"/>
    <col min="8237" max="8237" width="8.1640625" style="9" customWidth="1"/>
    <col min="8238" max="8488" width="31.6640625" style="9"/>
    <col min="8489" max="8489" width="82.6640625" style="9" customWidth="1"/>
    <col min="8490" max="8490" width="15.5" style="9" customWidth="1"/>
    <col min="8491" max="8491" width="34.5" style="9" customWidth="1"/>
    <col min="8492" max="8492" width="11" style="9" customWidth="1"/>
    <col min="8493" max="8493" width="8.1640625" style="9" customWidth="1"/>
    <col min="8494" max="8744" width="31.6640625" style="9"/>
    <col min="8745" max="8745" width="82.6640625" style="9" customWidth="1"/>
    <col min="8746" max="8746" width="15.5" style="9" customWidth="1"/>
    <col min="8747" max="8747" width="34.5" style="9" customWidth="1"/>
    <col min="8748" max="8748" width="11" style="9" customWidth="1"/>
    <col min="8749" max="8749" width="8.1640625" style="9" customWidth="1"/>
    <col min="8750" max="9000" width="31.6640625" style="9"/>
    <col min="9001" max="9001" width="82.6640625" style="9" customWidth="1"/>
    <col min="9002" max="9002" width="15.5" style="9" customWidth="1"/>
    <col min="9003" max="9003" width="34.5" style="9" customWidth="1"/>
    <col min="9004" max="9004" width="11" style="9" customWidth="1"/>
    <col min="9005" max="9005" width="8.1640625" style="9" customWidth="1"/>
    <col min="9006" max="9256" width="31.6640625" style="9"/>
    <col min="9257" max="9257" width="82.6640625" style="9" customWidth="1"/>
    <col min="9258" max="9258" width="15.5" style="9" customWidth="1"/>
    <col min="9259" max="9259" width="34.5" style="9" customWidth="1"/>
    <col min="9260" max="9260" width="11" style="9" customWidth="1"/>
    <col min="9261" max="9261" width="8.1640625" style="9" customWidth="1"/>
    <col min="9262" max="9512" width="31.6640625" style="9"/>
    <col min="9513" max="9513" width="82.6640625" style="9" customWidth="1"/>
    <col min="9514" max="9514" width="15.5" style="9" customWidth="1"/>
    <col min="9515" max="9515" width="34.5" style="9" customWidth="1"/>
    <col min="9516" max="9516" width="11" style="9" customWidth="1"/>
    <col min="9517" max="9517" width="8.1640625" style="9" customWidth="1"/>
    <col min="9518" max="9768" width="31.6640625" style="9"/>
    <col min="9769" max="9769" width="82.6640625" style="9" customWidth="1"/>
    <col min="9770" max="9770" width="15.5" style="9" customWidth="1"/>
    <col min="9771" max="9771" width="34.5" style="9" customWidth="1"/>
    <col min="9772" max="9772" width="11" style="9" customWidth="1"/>
    <col min="9773" max="9773" width="8.1640625" style="9" customWidth="1"/>
    <col min="9774" max="10024" width="31.6640625" style="9"/>
    <col min="10025" max="10025" width="82.6640625" style="9" customWidth="1"/>
    <col min="10026" max="10026" width="15.5" style="9" customWidth="1"/>
    <col min="10027" max="10027" width="34.5" style="9" customWidth="1"/>
    <col min="10028" max="10028" width="11" style="9" customWidth="1"/>
    <col min="10029" max="10029" width="8.1640625" style="9" customWidth="1"/>
    <col min="10030" max="10280" width="31.6640625" style="9"/>
    <col min="10281" max="10281" width="82.6640625" style="9" customWidth="1"/>
    <col min="10282" max="10282" width="15.5" style="9" customWidth="1"/>
    <col min="10283" max="10283" width="34.5" style="9" customWidth="1"/>
    <col min="10284" max="10284" width="11" style="9" customWidth="1"/>
    <col min="10285" max="10285" width="8.1640625" style="9" customWidth="1"/>
    <col min="10286" max="10536" width="31.6640625" style="9"/>
    <col min="10537" max="10537" width="82.6640625" style="9" customWidth="1"/>
    <col min="10538" max="10538" width="15.5" style="9" customWidth="1"/>
    <col min="10539" max="10539" width="34.5" style="9" customWidth="1"/>
    <col min="10540" max="10540" width="11" style="9" customWidth="1"/>
    <col min="10541" max="10541" width="8.1640625" style="9" customWidth="1"/>
    <col min="10542" max="10792" width="31.6640625" style="9"/>
    <col min="10793" max="10793" width="82.6640625" style="9" customWidth="1"/>
    <col min="10794" max="10794" width="15.5" style="9" customWidth="1"/>
    <col min="10795" max="10795" width="34.5" style="9" customWidth="1"/>
    <col min="10796" max="10796" width="11" style="9" customWidth="1"/>
    <col min="10797" max="10797" width="8.1640625" style="9" customWidth="1"/>
    <col min="10798" max="11048" width="31.6640625" style="9"/>
    <col min="11049" max="11049" width="82.6640625" style="9" customWidth="1"/>
    <col min="11050" max="11050" width="15.5" style="9" customWidth="1"/>
    <col min="11051" max="11051" width="34.5" style="9" customWidth="1"/>
    <col min="11052" max="11052" width="11" style="9" customWidth="1"/>
    <col min="11053" max="11053" width="8.1640625" style="9" customWidth="1"/>
    <col min="11054" max="11304" width="31.6640625" style="9"/>
    <col min="11305" max="11305" width="82.6640625" style="9" customWidth="1"/>
    <col min="11306" max="11306" width="15.5" style="9" customWidth="1"/>
    <col min="11307" max="11307" width="34.5" style="9" customWidth="1"/>
    <col min="11308" max="11308" width="11" style="9" customWidth="1"/>
    <col min="11309" max="11309" width="8.1640625" style="9" customWidth="1"/>
    <col min="11310" max="11560" width="31.6640625" style="9"/>
    <col min="11561" max="11561" width="82.6640625" style="9" customWidth="1"/>
    <col min="11562" max="11562" width="15.5" style="9" customWidth="1"/>
    <col min="11563" max="11563" width="34.5" style="9" customWidth="1"/>
    <col min="11564" max="11564" width="11" style="9" customWidth="1"/>
    <col min="11565" max="11565" width="8.1640625" style="9" customWidth="1"/>
    <col min="11566" max="11816" width="31.6640625" style="9"/>
    <col min="11817" max="11817" width="82.6640625" style="9" customWidth="1"/>
    <col min="11818" max="11818" width="15.5" style="9" customWidth="1"/>
    <col min="11819" max="11819" width="34.5" style="9" customWidth="1"/>
    <col min="11820" max="11820" width="11" style="9" customWidth="1"/>
    <col min="11821" max="11821" width="8.1640625" style="9" customWidth="1"/>
    <col min="11822" max="12072" width="31.6640625" style="9"/>
    <col min="12073" max="12073" width="82.6640625" style="9" customWidth="1"/>
    <col min="12074" max="12074" width="15.5" style="9" customWidth="1"/>
    <col min="12075" max="12075" width="34.5" style="9" customWidth="1"/>
    <col min="12076" max="12076" width="11" style="9" customWidth="1"/>
    <col min="12077" max="12077" width="8.1640625" style="9" customWidth="1"/>
    <col min="12078" max="12328" width="31.6640625" style="9"/>
    <col min="12329" max="12329" width="82.6640625" style="9" customWidth="1"/>
    <col min="12330" max="12330" width="15.5" style="9" customWidth="1"/>
    <col min="12331" max="12331" width="34.5" style="9" customWidth="1"/>
    <col min="12332" max="12332" width="11" style="9" customWidth="1"/>
    <col min="12333" max="12333" width="8.1640625" style="9" customWidth="1"/>
    <col min="12334" max="12584" width="31.6640625" style="9"/>
    <col min="12585" max="12585" width="82.6640625" style="9" customWidth="1"/>
    <col min="12586" max="12586" width="15.5" style="9" customWidth="1"/>
    <col min="12587" max="12587" width="34.5" style="9" customWidth="1"/>
    <col min="12588" max="12588" width="11" style="9" customWidth="1"/>
    <col min="12589" max="12589" width="8.1640625" style="9" customWidth="1"/>
    <col min="12590" max="12840" width="31.6640625" style="9"/>
    <col min="12841" max="12841" width="82.6640625" style="9" customWidth="1"/>
    <col min="12842" max="12842" width="15.5" style="9" customWidth="1"/>
    <col min="12843" max="12843" width="34.5" style="9" customWidth="1"/>
    <col min="12844" max="12844" width="11" style="9" customWidth="1"/>
    <col min="12845" max="12845" width="8.1640625" style="9" customWidth="1"/>
    <col min="12846" max="13096" width="31.6640625" style="9"/>
    <col min="13097" max="13097" width="82.6640625" style="9" customWidth="1"/>
    <col min="13098" max="13098" width="15.5" style="9" customWidth="1"/>
    <col min="13099" max="13099" width="34.5" style="9" customWidth="1"/>
    <col min="13100" max="13100" width="11" style="9" customWidth="1"/>
    <col min="13101" max="13101" width="8.1640625" style="9" customWidth="1"/>
    <col min="13102" max="13352" width="31.6640625" style="9"/>
    <col min="13353" max="13353" width="82.6640625" style="9" customWidth="1"/>
    <col min="13354" max="13354" width="15.5" style="9" customWidth="1"/>
    <col min="13355" max="13355" width="34.5" style="9" customWidth="1"/>
    <col min="13356" max="13356" width="11" style="9" customWidth="1"/>
    <col min="13357" max="13357" width="8.1640625" style="9" customWidth="1"/>
    <col min="13358" max="13608" width="31.6640625" style="9"/>
    <col min="13609" max="13609" width="82.6640625" style="9" customWidth="1"/>
    <col min="13610" max="13610" width="15.5" style="9" customWidth="1"/>
    <col min="13611" max="13611" width="34.5" style="9" customWidth="1"/>
    <col min="13612" max="13612" width="11" style="9" customWidth="1"/>
    <col min="13613" max="13613" width="8.1640625" style="9" customWidth="1"/>
    <col min="13614" max="13864" width="31.6640625" style="9"/>
    <col min="13865" max="13865" width="82.6640625" style="9" customWidth="1"/>
    <col min="13866" max="13866" width="15.5" style="9" customWidth="1"/>
    <col min="13867" max="13867" width="34.5" style="9" customWidth="1"/>
    <col min="13868" max="13868" width="11" style="9" customWidth="1"/>
    <col min="13869" max="13869" width="8.1640625" style="9" customWidth="1"/>
    <col min="13870" max="14120" width="31.6640625" style="9"/>
    <col min="14121" max="14121" width="82.6640625" style="9" customWidth="1"/>
    <col min="14122" max="14122" width="15.5" style="9" customWidth="1"/>
    <col min="14123" max="14123" width="34.5" style="9" customWidth="1"/>
    <col min="14124" max="14124" width="11" style="9" customWidth="1"/>
    <col min="14125" max="14125" width="8.1640625" style="9" customWidth="1"/>
    <col min="14126" max="14376" width="31.6640625" style="9"/>
    <col min="14377" max="14377" width="82.6640625" style="9" customWidth="1"/>
    <col min="14378" max="14378" width="15.5" style="9" customWidth="1"/>
    <col min="14379" max="14379" width="34.5" style="9" customWidth="1"/>
    <col min="14380" max="14380" width="11" style="9" customWidth="1"/>
    <col min="14381" max="14381" width="8.1640625" style="9" customWidth="1"/>
    <col min="14382" max="14632" width="31.6640625" style="9"/>
    <col min="14633" max="14633" width="82.6640625" style="9" customWidth="1"/>
    <col min="14634" max="14634" width="15.5" style="9" customWidth="1"/>
    <col min="14635" max="14635" width="34.5" style="9" customWidth="1"/>
    <col min="14636" max="14636" width="11" style="9" customWidth="1"/>
    <col min="14637" max="14637" width="8.1640625" style="9" customWidth="1"/>
    <col min="14638" max="14888" width="31.6640625" style="9"/>
    <col min="14889" max="14889" width="82.6640625" style="9" customWidth="1"/>
    <col min="14890" max="14890" width="15.5" style="9" customWidth="1"/>
    <col min="14891" max="14891" width="34.5" style="9" customWidth="1"/>
    <col min="14892" max="14892" width="11" style="9" customWidth="1"/>
    <col min="14893" max="14893" width="8.1640625" style="9" customWidth="1"/>
    <col min="14894" max="15144" width="31.6640625" style="9"/>
    <col min="15145" max="15145" width="82.6640625" style="9" customWidth="1"/>
    <col min="15146" max="15146" width="15.5" style="9" customWidth="1"/>
    <col min="15147" max="15147" width="34.5" style="9" customWidth="1"/>
    <col min="15148" max="15148" width="11" style="9" customWidth="1"/>
    <col min="15149" max="15149" width="8.1640625" style="9" customWidth="1"/>
    <col min="15150" max="15400" width="31.6640625" style="9"/>
    <col min="15401" max="15401" width="82.6640625" style="9" customWidth="1"/>
    <col min="15402" max="15402" width="15.5" style="9" customWidth="1"/>
    <col min="15403" max="15403" width="34.5" style="9" customWidth="1"/>
    <col min="15404" max="15404" width="11" style="9" customWidth="1"/>
    <col min="15405" max="15405" width="8.1640625" style="9" customWidth="1"/>
    <col min="15406" max="15656" width="31.6640625" style="9"/>
    <col min="15657" max="15657" width="82.6640625" style="9" customWidth="1"/>
    <col min="15658" max="15658" width="15.5" style="9" customWidth="1"/>
    <col min="15659" max="15659" width="34.5" style="9" customWidth="1"/>
    <col min="15660" max="15660" width="11" style="9" customWidth="1"/>
    <col min="15661" max="15661" width="8.1640625" style="9" customWidth="1"/>
    <col min="15662" max="15912" width="31.6640625" style="9"/>
    <col min="15913" max="15913" width="82.6640625" style="9" customWidth="1"/>
    <col min="15914" max="15914" width="15.5" style="9" customWidth="1"/>
    <col min="15915" max="15915" width="34.5" style="9" customWidth="1"/>
    <col min="15916" max="15916" width="11" style="9" customWidth="1"/>
    <col min="15917" max="15917" width="8.1640625" style="9" customWidth="1"/>
    <col min="15918" max="16168" width="31.6640625" style="9"/>
    <col min="16169" max="16169" width="82.6640625" style="9" customWidth="1"/>
    <col min="16170" max="16170" width="15.5" style="9" customWidth="1"/>
    <col min="16171" max="16171" width="34.5" style="9" customWidth="1"/>
    <col min="16172" max="16172" width="11" style="9" customWidth="1"/>
    <col min="16173" max="16173" width="8.1640625" style="9" customWidth="1"/>
    <col min="16174" max="16384" width="31.6640625" style="9"/>
  </cols>
  <sheetData>
    <row r="1" spans="1:132" ht="13" thickBot="1"/>
    <row r="2" spans="1:132" s="3" customFormat="1" ht="46" customHeight="1">
      <c r="A2" s="1"/>
      <c r="B2" s="120" t="s">
        <v>121</v>
      </c>
      <c r="C2" s="120"/>
      <c r="D2" s="120"/>
      <c r="E2" s="90"/>
      <c r="F2" s="91"/>
      <c r="G2" s="34"/>
      <c r="H2" s="2"/>
      <c r="I2" s="43"/>
      <c r="J2" s="4"/>
      <c r="K2" s="121" t="s">
        <v>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ht="22" customHeight="1" thickBot="1">
      <c r="B3" s="43"/>
      <c r="C3" s="43"/>
      <c r="D3" s="39"/>
      <c r="E3" s="124"/>
      <c r="F3" s="38"/>
      <c r="G3" s="38"/>
      <c r="I3" s="43"/>
      <c r="J3" s="7"/>
      <c r="K3" s="122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32" ht="13" customHeight="1" thickTop="1">
      <c r="B4" s="43"/>
      <c r="C4" s="43"/>
      <c r="D4" s="42"/>
      <c r="E4" s="124"/>
      <c r="F4" s="125" t="s">
        <v>32</v>
      </c>
      <c r="G4" s="110"/>
      <c r="I4" s="43"/>
      <c r="J4" s="7"/>
      <c r="K4" s="122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32" ht="13" customHeight="1" thickBot="1">
      <c r="B5" s="43"/>
      <c r="C5" s="43"/>
      <c r="D5" s="42"/>
      <c r="E5" s="124"/>
      <c r="F5" s="126"/>
      <c r="G5" s="111"/>
      <c r="I5" s="43"/>
      <c r="J5" s="7"/>
      <c r="K5" s="122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132" ht="14" customHeight="1" thickTop="1">
      <c r="B6" s="38"/>
      <c r="C6" s="38"/>
      <c r="D6" s="40"/>
      <c r="E6" s="124"/>
      <c r="F6" s="125" t="s">
        <v>33</v>
      </c>
      <c r="G6" s="110"/>
      <c r="I6" s="43"/>
      <c r="J6" s="7"/>
      <c r="K6" s="122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132" ht="19" customHeight="1" thickBot="1">
      <c r="B7" s="43"/>
      <c r="C7" s="43"/>
      <c r="D7" s="41"/>
      <c r="E7" s="124"/>
      <c r="F7" s="126"/>
      <c r="G7" s="111"/>
      <c r="I7" s="43"/>
      <c r="J7" s="7"/>
      <c r="K7" s="123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132" ht="15" thickTop="1" thickBot="1">
      <c r="B8" s="38"/>
      <c r="C8" s="38"/>
      <c r="D8" s="40"/>
      <c r="E8" s="20"/>
      <c r="I8" s="38"/>
      <c r="J8" s="38"/>
      <c r="K8" s="40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132" s="14" customFormat="1" ht="15" thickTop="1" thickBot="1">
      <c r="A9" s="5"/>
      <c r="B9" s="12" t="s">
        <v>19</v>
      </c>
      <c r="C9" s="44" t="s">
        <v>2</v>
      </c>
      <c r="D9" s="44"/>
      <c r="E9" s="44" t="s">
        <v>0</v>
      </c>
      <c r="F9" s="45"/>
      <c r="G9" s="46" t="s">
        <v>3</v>
      </c>
      <c r="H9" s="47"/>
      <c r="I9" s="48"/>
      <c r="J9" s="7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3" thickTop="1">
      <c r="B10" s="15" t="s">
        <v>6</v>
      </c>
      <c r="C10" s="49">
        <v>200</v>
      </c>
      <c r="D10" s="49"/>
      <c r="E10" s="49">
        <v>200</v>
      </c>
      <c r="F10" s="92" t="s">
        <v>79</v>
      </c>
      <c r="G10" s="51"/>
      <c r="H10" s="18"/>
      <c r="I10" s="52">
        <f>IF(G10=1,G10*C10,0)</f>
        <v>0</v>
      </c>
      <c r="K10" s="16" t="str">
        <f t="shared" ref="K10" si="0">IF((OR(G10=0,G10=1)),"OK","PROBLEM")</f>
        <v>OK</v>
      </c>
    </row>
    <row r="11" spans="1:132">
      <c r="B11" s="15"/>
      <c r="C11" s="49"/>
      <c r="D11" s="49"/>
      <c r="E11" s="49"/>
      <c r="F11" s="92"/>
      <c r="G11" s="95"/>
      <c r="H11" s="18"/>
      <c r="I11" s="94"/>
      <c r="W11"/>
      <c r="X11"/>
    </row>
    <row r="12" spans="1:132">
      <c r="B12" s="15" t="s">
        <v>8</v>
      </c>
      <c r="C12" s="49">
        <v>50</v>
      </c>
      <c r="D12" s="49"/>
      <c r="E12" s="49">
        <v>200</v>
      </c>
      <c r="F12" s="92" t="s">
        <v>18</v>
      </c>
      <c r="G12" s="51"/>
      <c r="H12" s="18"/>
      <c r="I12" s="53">
        <f>IF(G12*C12&gt;E12,E12,G12*C12)</f>
        <v>0</v>
      </c>
      <c r="K12" s="16" t="str">
        <f t="shared" ref="K12:K18" si="1">IF(I12&gt;E12,"PROBLEM","OK")</f>
        <v>OK</v>
      </c>
      <c r="W12"/>
      <c r="X12"/>
    </row>
    <row r="13" spans="1:132">
      <c r="B13" s="28"/>
      <c r="C13" s="54"/>
      <c r="D13" s="54"/>
      <c r="E13" s="54"/>
      <c r="F13" s="92"/>
      <c r="G13" s="96"/>
      <c r="H13" s="18"/>
      <c r="I13" s="94"/>
      <c r="W13"/>
      <c r="X13"/>
    </row>
    <row r="14" spans="1:132" s="23" customFormat="1" ht="15">
      <c r="A14" s="5"/>
      <c r="B14" s="15" t="s">
        <v>36</v>
      </c>
      <c r="C14" s="49">
        <v>20</v>
      </c>
      <c r="D14" s="49"/>
      <c r="E14" s="49" t="s">
        <v>14</v>
      </c>
      <c r="F14" s="92" t="s">
        <v>16</v>
      </c>
      <c r="G14" s="51"/>
      <c r="H14" s="18"/>
      <c r="I14" s="53">
        <f>IF(G14*C14&gt;E14,E14,G14*C14)</f>
        <v>0</v>
      </c>
      <c r="J14" s="22"/>
      <c r="K14" s="16" t="str">
        <f t="shared" ref="K14" si="2">IF(I14&gt;E14,"PROBLEM","OK")</f>
        <v>OK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</row>
    <row r="15" spans="1:132" s="23" customFormat="1" ht="15">
      <c r="A15" s="5"/>
      <c r="B15" s="28"/>
      <c r="C15" s="54"/>
      <c r="D15" s="54"/>
      <c r="E15" s="54"/>
      <c r="F15" s="92"/>
      <c r="G15" s="96"/>
      <c r="H15" s="18"/>
      <c r="I15" s="94"/>
      <c r="J15" s="22"/>
      <c r="K15" s="1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</row>
    <row r="16" spans="1:132" s="23" customFormat="1" ht="22">
      <c r="A16" s="5"/>
      <c r="B16" s="15" t="s">
        <v>7</v>
      </c>
      <c r="C16" s="76" t="s">
        <v>86</v>
      </c>
      <c r="D16" s="76"/>
      <c r="E16" s="49" t="s">
        <v>14</v>
      </c>
      <c r="F16" s="92" t="s">
        <v>17</v>
      </c>
      <c r="G16" s="51"/>
      <c r="H16" s="18"/>
      <c r="I16" s="53">
        <f>(G16/50)*10</f>
        <v>0</v>
      </c>
      <c r="J16" s="6"/>
      <c r="K16" s="16" t="str">
        <f t="shared" ref="K16" si="3">IF(I16&gt;E16,"PROBLEM","OK")</f>
        <v>OK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</row>
    <row r="17" spans="1:98">
      <c r="B17" s="28"/>
      <c r="C17" s="54"/>
      <c r="D17" s="54"/>
      <c r="E17" s="54"/>
      <c r="F17" s="92"/>
      <c r="G17" s="96"/>
      <c r="H17" s="18"/>
      <c r="I17" s="94"/>
      <c r="W17"/>
      <c r="X17"/>
    </row>
    <row r="18" spans="1:98" ht="13" thickBot="1">
      <c r="B18" s="17" t="s">
        <v>63</v>
      </c>
      <c r="C18" s="56" t="s">
        <v>30</v>
      </c>
      <c r="D18" s="56"/>
      <c r="E18" s="56">
        <v>1500</v>
      </c>
      <c r="F18" s="93" t="s">
        <v>29</v>
      </c>
      <c r="G18" s="58"/>
      <c r="H18" s="18"/>
      <c r="I18" s="59">
        <f>IF(     OR(G4=0,G6=0),  0,   IF(        ((G$6-G$4)/G$4)*4500&gt;E18,1500,   ((G$6-G$4)/G$4)*4500        )     )</f>
        <v>0</v>
      </c>
      <c r="K18" s="16" t="str">
        <f t="shared" si="1"/>
        <v>OK</v>
      </c>
      <c r="W18"/>
      <c r="X18"/>
    </row>
    <row r="19" spans="1:98" s="6" customFormat="1" ht="14" thickTop="1">
      <c r="A19" s="5"/>
      <c r="B19" s="19"/>
      <c r="C19" s="64"/>
      <c r="D19" s="64"/>
      <c r="E19" s="64"/>
      <c r="F19" s="65"/>
      <c r="G19" s="66"/>
      <c r="H19" s="60"/>
      <c r="I19" s="88"/>
      <c r="J19" s="7"/>
      <c r="K19" s="2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5" spans="1:98" ht="13" thickBot="1"/>
    <row r="26" spans="1:98" ht="14" thickTop="1" thickBot="1">
      <c r="B26" s="97" t="s">
        <v>122</v>
      </c>
      <c r="C26" s="98" t="s">
        <v>31</v>
      </c>
    </row>
    <row r="27" spans="1:98" ht="13" thickTop="1"/>
  </sheetData>
  <sheetProtection password="DE6A" sheet="1" objects="1" scenarios="1"/>
  <mergeCells count="7">
    <mergeCell ref="B2:D2"/>
    <mergeCell ref="K2:K7"/>
    <mergeCell ref="E3:E7"/>
    <mergeCell ref="F4:F5"/>
    <mergeCell ref="G4:G5"/>
    <mergeCell ref="F6:F7"/>
    <mergeCell ref="G6:G7"/>
  </mergeCells>
  <printOptions horizontalCentered="1"/>
  <pageMargins left="1" right="0.75" top="0.5" bottom="0.5" header="0" footer="0.3"/>
  <pageSetup scale="82" fitToHeight="0" orientation="landscape" horizontalDpi="4294967292" verticalDpi="4294967292"/>
  <headerFooter>
    <oddFooter>&amp;L&amp;K000000&amp;F&amp;C&amp;K000000Page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Club Entry Form</vt:lpstr>
      <vt:lpstr>Ref. Equations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KLAUS HACHFELD</cp:lastModifiedBy>
  <cp:lastPrinted>2015-07-15T03:44:58Z</cp:lastPrinted>
  <dcterms:created xsi:type="dcterms:W3CDTF">2013-03-13T01:55:41Z</dcterms:created>
  <dcterms:modified xsi:type="dcterms:W3CDTF">2015-08-01T12:34:48Z</dcterms:modified>
</cp:coreProperties>
</file>