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40"/>
  </bookViews>
  <sheets>
    <sheet name="per capita sort TRF Giving" sheetId="1" r:id="rId1"/>
  </sheets>
  <calcPr calcId="14562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I54" i="1"/>
  <c r="H54" i="1"/>
  <c r="I53" i="1"/>
  <c r="H53" i="1"/>
  <c r="H52" i="1"/>
  <c r="I52" i="1" s="1"/>
  <c r="I51" i="1"/>
  <c r="H51" i="1"/>
  <c r="I50" i="1"/>
  <c r="H50" i="1"/>
  <c r="I49" i="1"/>
  <c r="H49" i="1"/>
  <c r="H48" i="1"/>
  <c r="I48" i="1" s="1"/>
  <c r="I47" i="1"/>
  <c r="H47" i="1"/>
  <c r="I46" i="1"/>
  <c r="H46" i="1"/>
  <c r="I45" i="1"/>
  <c r="H45" i="1"/>
  <c r="H44" i="1"/>
  <c r="I44" i="1" s="1"/>
  <c r="I43" i="1"/>
  <c r="H43" i="1"/>
  <c r="I42" i="1"/>
  <c r="H42" i="1"/>
  <c r="I41" i="1"/>
  <c r="H41" i="1"/>
  <c r="H40" i="1"/>
  <c r="I40" i="1" s="1"/>
  <c r="I39" i="1"/>
  <c r="H39" i="1"/>
  <c r="I38" i="1"/>
  <c r="H38" i="1"/>
  <c r="I37" i="1"/>
  <c r="H37" i="1"/>
  <c r="H36" i="1"/>
  <c r="I36" i="1" s="1"/>
  <c r="I35" i="1"/>
  <c r="H35" i="1"/>
  <c r="I34" i="1"/>
  <c r="H34" i="1"/>
  <c r="I33" i="1"/>
  <c r="H33" i="1"/>
  <c r="H32" i="1"/>
  <c r="I32" i="1" s="1"/>
  <c r="I31" i="1"/>
  <c r="H31" i="1"/>
  <c r="I30" i="1"/>
  <c r="H30" i="1"/>
  <c r="I29" i="1"/>
  <c r="H29" i="1"/>
  <c r="H28" i="1"/>
  <c r="I28" i="1" s="1"/>
  <c r="I27" i="1"/>
  <c r="H27" i="1"/>
  <c r="I26" i="1"/>
  <c r="H26" i="1"/>
  <c r="I25" i="1"/>
  <c r="H25" i="1"/>
  <c r="H24" i="1"/>
  <c r="I24" i="1" s="1"/>
  <c r="I23" i="1"/>
  <c r="H23" i="1"/>
  <c r="I22" i="1"/>
  <c r="H22" i="1"/>
  <c r="I21" i="1"/>
  <c r="H21" i="1"/>
  <c r="H20" i="1"/>
  <c r="I20" i="1" s="1"/>
  <c r="I19" i="1"/>
  <c r="H19" i="1"/>
  <c r="I18" i="1"/>
  <c r="H18" i="1"/>
  <c r="I17" i="1"/>
  <c r="H17" i="1"/>
  <c r="H16" i="1"/>
  <c r="I16" i="1" s="1"/>
  <c r="I15" i="1"/>
  <c r="H15" i="1"/>
  <c r="I14" i="1"/>
  <c r="H14" i="1"/>
  <c r="I13" i="1"/>
  <c r="H13" i="1"/>
  <c r="H12" i="1"/>
  <c r="I12" i="1" s="1"/>
  <c r="I11" i="1"/>
  <c r="H11" i="1"/>
  <c r="I10" i="1"/>
  <c r="H10" i="1"/>
  <c r="I9" i="1"/>
  <c r="H9" i="1"/>
  <c r="H8" i="1"/>
  <c r="I8" i="1" s="1"/>
  <c r="I7" i="1"/>
  <c r="H7" i="1"/>
  <c r="I6" i="1"/>
  <c r="H6" i="1"/>
  <c r="I5" i="1"/>
  <c r="H5" i="1"/>
  <c r="H4" i="1"/>
  <c r="H55" i="1" s="1"/>
  <c r="I55" i="1" s="1"/>
  <c r="I4" i="1" l="1"/>
</calcChain>
</file>

<file path=xl/sharedStrings.xml><?xml version="1.0" encoding="utf-8"?>
<sst xmlns="http://schemas.openxmlformats.org/spreadsheetml/2006/main" count="64" uniqueCount="62">
  <si>
    <t>DISTRICT 7910, 2015-16 FOUNDATION CONTRIBUTIONS THROUGH MAY 29, 2016</t>
  </si>
  <si>
    <t>Club No</t>
  </si>
  <si>
    <t>Name</t>
  </si>
  <si>
    <t>Members</t>
  </si>
  <si>
    <t>-- Annual Fund --</t>
  </si>
  <si>
    <t>-- Other Funds --</t>
  </si>
  <si>
    <t>-- Total --</t>
  </si>
  <si>
    <t>Total per capita</t>
  </si>
  <si>
    <t>May 29</t>
  </si>
  <si>
    <t>YTD</t>
  </si>
  <si>
    <t>Westford</t>
  </si>
  <si>
    <t>Leominster</t>
  </si>
  <si>
    <t>Montachusett Area</t>
  </si>
  <si>
    <t>Bedford</t>
  </si>
  <si>
    <t>Nashoba Valley</t>
  </si>
  <si>
    <t>Ayer</t>
  </si>
  <si>
    <t>Wachusett Area</t>
  </si>
  <si>
    <t>Worcester</t>
  </si>
  <si>
    <t>Acton-Boxborough</t>
  </si>
  <si>
    <t>Merrimack Valley Area</t>
  </si>
  <si>
    <t>Fitchburg</t>
  </si>
  <si>
    <t>Concord</t>
  </si>
  <si>
    <t>Wellesley</t>
  </si>
  <si>
    <t>Fitchburg East</t>
  </si>
  <si>
    <t>Southborough</t>
  </si>
  <si>
    <t>Milford</t>
  </si>
  <si>
    <t>Brookline</t>
  </si>
  <si>
    <t>Needham</t>
  </si>
  <si>
    <t>Franklin</t>
  </si>
  <si>
    <t>Athol-Orange Area</t>
  </si>
  <si>
    <t>Westwood</t>
  </si>
  <si>
    <t>Charles River</t>
  </si>
  <si>
    <t>Gardner</t>
  </si>
  <si>
    <t>Hudson</t>
  </si>
  <si>
    <t>Billerica</t>
  </si>
  <si>
    <t>Lowell</t>
  </si>
  <si>
    <t>Shrewsbury</t>
  </si>
  <si>
    <t>Northborough</t>
  </si>
  <si>
    <t>Framingham</t>
  </si>
  <si>
    <t>Sturbridge</t>
  </si>
  <si>
    <t>Westborough</t>
  </si>
  <si>
    <t>Auburn</t>
  </si>
  <si>
    <t>Groton-Pepperell</t>
  </si>
  <si>
    <t>Neponset Valley Sunrise</t>
  </si>
  <si>
    <t>Newton</t>
  </si>
  <si>
    <t>Dracut</t>
  </si>
  <si>
    <t>Brookfields, The</t>
  </si>
  <si>
    <t>Chelmsford</t>
  </si>
  <si>
    <t>Tyngsboro-Dunstable</t>
  </si>
  <si>
    <t>Southbridge</t>
  </si>
  <si>
    <t>Maynard</t>
  </si>
  <si>
    <t>Marlborough</t>
  </si>
  <si>
    <t>Waltham</t>
  </si>
  <si>
    <t>Tewksbury</t>
  </si>
  <si>
    <t>Natick</t>
  </si>
  <si>
    <t>Weston</t>
  </si>
  <si>
    <t>Watertown</t>
  </si>
  <si>
    <t>Littleton</t>
  </si>
  <si>
    <t>Clinton</t>
  </si>
  <si>
    <t>Dedham</t>
  </si>
  <si>
    <t>Uxbridge</t>
  </si>
  <si>
    <t>Total For: 7910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</si>
</sst>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##"/>
  </numFmts>
  <fonts count="6" x14ac:knownFonts="1">
    <font>
      <sz val="10"/>
      <name val="Arial"/>
      <family val="2"/>
    </font>
    <font>
      <b/>
      <sz val="14"/>
      <color indexed="62"/>
      <name val="Arial"/>
      <family val="2"/>
    </font>
    <font>
      <b/>
      <sz val="10"/>
      <color indexed="9"/>
      <name val="Arial Unicode MS"/>
      <family val="2"/>
    </font>
    <font>
      <sz val="6"/>
      <color indexed="8"/>
      <name val="Arial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2"/>
        <bgColor indexed="9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24994659260841701"/>
      </right>
      <top style="medium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6" fontId="4" fillId="0" borderId="10" xfId="0" applyNumberFormat="1" applyFont="1" applyFill="1" applyBorder="1" applyAlignment="1">
      <alignment horizontal="right" vertical="center" indent="1"/>
    </xf>
    <xf numFmtId="6" fontId="4" fillId="0" borderId="11" xfId="0" applyNumberFormat="1" applyFont="1" applyFill="1" applyBorder="1" applyAlignment="1">
      <alignment horizontal="right" vertical="center" indent="1"/>
    </xf>
    <xf numFmtId="164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6" fontId="4" fillId="0" borderId="13" xfId="0" applyNumberFormat="1" applyFont="1" applyFill="1" applyBorder="1" applyAlignment="1">
      <alignment horizontal="right" vertical="center" indent="1"/>
    </xf>
    <xf numFmtId="6" fontId="4" fillId="0" borderId="14" xfId="0" applyNumberFormat="1" applyFont="1" applyFill="1" applyBorder="1" applyAlignment="1">
      <alignment horizontal="right" vertical="center" indent="1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6" fontId="4" fillId="0" borderId="16" xfId="0" applyNumberFormat="1" applyFont="1" applyFill="1" applyBorder="1" applyAlignment="1">
      <alignment horizontal="right" vertical="center" indent="1"/>
    </xf>
    <xf numFmtId="6" fontId="4" fillId="0" borderId="17" xfId="0" applyNumberFormat="1" applyFont="1" applyFill="1" applyBorder="1" applyAlignment="1">
      <alignment horizontal="right" vertical="center" indent="1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3" fontId="5" fillId="0" borderId="19" xfId="0" applyNumberFormat="1" applyFont="1" applyFill="1" applyBorder="1" applyAlignment="1">
      <alignment horizontal="center" vertical="center"/>
    </xf>
    <xf numFmtId="6" fontId="5" fillId="0" borderId="19" xfId="0" applyNumberFormat="1" applyFont="1" applyFill="1" applyBorder="1" applyAlignment="1">
      <alignment horizontal="right" vertical="center"/>
    </xf>
    <xf numFmtId="6" fontId="5" fillId="0" borderId="20" xfId="0" applyNumberFormat="1" applyFont="1" applyFill="1" applyBorder="1" applyAlignment="1">
      <alignment horizontal="right" vertical="center" inden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34" zoomScale="90" zoomScaleNormal="90" workbookViewId="0">
      <selection activeCell="H10" sqref="H10"/>
    </sheetView>
  </sheetViews>
  <sheetFormatPr defaultRowHeight="12.75" x14ac:dyDescent="0.2"/>
  <cols>
    <col min="1" max="1" width="9" customWidth="1"/>
    <col min="2" max="2" width="25.7109375" customWidth="1"/>
    <col min="3" max="4" width="10.7109375" customWidth="1"/>
    <col min="5" max="5" width="11.7109375" customWidth="1"/>
    <col min="6" max="6" width="9.7109375" customWidth="1"/>
    <col min="7" max="7" width="10.28515625" customWidth="1"/>
    <col min="8" max="8" width="11.7109375" customWidth="1"/>
    <col min="9" max="9" width="10.7109375" customWidth="1"/>
  </cols>
  <sheetData>
    <row r="1" spans="1:9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15.2" customHeight="1" x14ac:dyDescent="0.15">
      <c r="A2" s="2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3" t="s">
        <v>6</v>
      </c>
      <c r="I2" s="5" t="s">
        <v>7</v>
      </c>
    </row>
    <row r="3" spans="1:9" s="6" customFormat="1" ht="20.65" customHeight="1" thickBot="1" x14ac:dyDescent="0.2">
      <c r="A3" s="7"/>
      <c r="B3" s="8"/>
      <c r="C3" s="8"/>
      <c r="D3" s="9" t="s">
        <v>8</v>
      </c>
      <c r="E3" s="9" t="s">
        <v>9</v>
      </c>
      <c r="F3" s="9" t="s">
        <v>8</v>
      </c>
      <c r="G3" s="9" t="s">
        <v>9</v>
      </c>
      <c r="H3" s="8"/>
      <c r="I3" s="10"/>
    </row>
    <row r="4" spans="1:9" s="6" customFormat="1" ht="15" customHeight="1" thickBot="1" x14ac:dyDescent="0.2">
      <c r="A4" s="11">
        <v>6597</v>
      </c>
      <c r="B4" s="12" t="s">
        <v>10</v>
      </c>
      <c r="C4" s="13">
        <v>34</v>
      </c>
      <c r="D4" s="14">
        <v>0</v>
      </c>
      <c r="E4" s="14">
        <v>882</v>
      </c>
      <c r="F4" s="14">
        <v>0</v>
      </c>
      <c r="G4" s="14">
        <v>20225.32</v>
      </c>
      <c r="H4" s="14">
        <f>E4+G4</f>
        <v>21107.32</v>
      </c>
      <c r="I4" s="15">
        <f>ROUNDUP(H4/C4,0)</f>
        <v>621</v>
      </c>
    </row>
    <row r="5" spans="1:9" s="6" customFormat="1" ht="15" customHeight="1" thickBot="1" x14ac:dyDescent="0.2">
      <c r="A5" s="16">
        <v>6571</v>
      </c>
      <c r="B5" s="17" t="s">
        <v>11</v>
      </c>
      <c r="C5" s="18">
        <v>15</v>
      </c>
      <c r="D5" s="19">
        <v>0</v>
      </c>
      <c r="E5" s="19">
        <v>1000</v>
      </c>
      <c r="F5" s="19">
        <v>0</v>
      </c>
      <c r="G5" s="19">
        <v>8000</v>
      </c>
      <c r="H5" s="19">
        <f>E5+G5</f>
        <v>9000</v>
      </c>
      <c r="I5" s="20">
        <f>ROUNDUP(H5/C5,0)</f>
        <v>600</v>
      </c>
    </row>
    <row r="6" spans="1:9" s="6" customFormat="1" ht="15" customHeight="1" thickBot="1" x14ac:dyDescent="0.2">
      <c r="A6" s="16">
        <v>21824</v>
      </c>
      <c r="B6" s="17" t="s">
        <v>12</v>
      </c>
      <c r="C6" s="18">
        <v>26</v>
      </c>
      <c r="D6" s="19">
        <v>0</v>
      </c>
      <c r="E6" s="19">
        <v>1814</v>
      </c>
      <c r="F6" s="19">
        <v>0</v>
      </c>
      <c r="G6" s="19">
        <v>10800</v>
      </c>
      <c r="H6" s="19">
        <f>E6+G6</f>
        <v>12614</v>
      </c>
      <c r="I6" s="20">
        <f>ROUNDUP(H6/C6,0)</f>
        <v>486</v>
      </c>
    </row>
    <row r="7" spans="1:9" s="6" customFormat="1" ht="15" customHeight="1" thickBot="1" x14ac:dyDescent="0.2">
      <c r="A7" s="16">
        <v>6554</v>
      </c>
      <c r="B7" s="17" t="s">
        <v>13</v>
      </c>
      <c r="C7" s="18">
        <v>32</v>
      </c>
      <c r="D7" s="19">
        <v>300</v>
      </c>
      <c r="E7" s="19">
        <v>11720</v>
      </c>
      <c r="F7" s="19">
        <v>0</v>
      </c>
      <c r="G7" s="19">
        <v>700</v>
      </c>
      <c r="H7" s="19">
        <f>E7+G7</f>
        <v>12420</v>
      </c>
      <c r="I7" s="20">
        <f>ROUNDUP(H7/C7,0)</f>
        <v>389</v>
      </c>
    </row>
    <row r="8" spans="1:9" s="6" customFormat="1" ht="15" customHeight="1" thickBot="1" x14ac:dyDescent="0.2">
      <c r="A8" s="16">
        <v>84343</v>
      </c>
      <c r="B8" s="17" t="s">
        <v>14</v>
      </c>
      <c r="C8" s="18">
        <v>31</v>
      </c>
      <c r="D8" s="19">
        <v>432</v>
      </c>
      <c r="E8" s="19">
        <v>8348</v>
      </c>
      <c r="F8" s="19">
        <v>0</v>
      </c>
      <c r="G8" s="19">
        <v>3130</v>
      </c>
      <c r="H8" s="19">
        <f>E8+G8</f>
        <v>11478</v>
      </c>
      <c r="I8" s="20">
        <f>ROUNDUP(H8/C8,0)</f>
        <v>371</v>
      </c>
    </row>
    <row r="9" spans="1:9" s="6" customFormat="1" ht="15" customHeight="1" thickBot="1" x14ac:dyDescent="0.2">
      <c r="A9" s="16">
        <v>6553</v>
      </c>
      <c r="B9" s="17" t="s">
        <v>15</v>
      </c>
      <c r="C9" s="18">
        <v>30</v>
      </c>
      <c r="D9" s="19">
        <v>0</v>
      </c>
      <c r="E9" s="19">
        <v>0</v>
      </c>
      <c r="F9" s="19">
        <v>0</v>
      </c>
      <c r="G9" s="19">
        <v>10867</v>
      </c>
      <c r="H9" s="19">
        <f>E9+G9</f>
        <v>10867</v>
      </c>
      <c r="I9" s="20">
        <f>ROUNDUP(H9/C9,0)</f>
        <v>363</v>
      </c>
    </row>
    <row r="10" spans="1:9" s="6" customFormat="1" ht="15" customHeight="1" thickBot="1" x14ac:dyDescent="0.2">
      <c r="A10" s="16">
        <v>6596</v>
      </c>
      <c r="B10" s="17" t="s">
        <v>16</v>
      </c>
      <c r="C10" s="18">
        <v>33</v>
      </c>
      <c r="D10" s="19">
        <v>310</v>
      </c>
      <c r="E10" s="19">
        <v>9545</v>
      </c>
      <c r="F10" s="19">
        <v>1050</v>
      </c>
      <c r="G10" s="19">
        <v>1158</v>
      </c>
      <c r="H10" s="19">
        <f>E10+G10</f>
        <v>10703</v>
      </c>
      <c r="I10" s="20">
        <f>ROUNDUP(H10/C10,0)</f>
        <v>325</v>
      </c>
    </row>
    <row r="11" spans="1:9" s="6" customFormat="1" ht="15" customHeight="1" thickBot="1" x14ac:dyDescent="0.2">
      <c r="A11" s="16">
        <v>6601</v>
      </c>
      <c r="B11" s="17" t="s">
        <v>17</v>
      </c>
      <c r="C11" s="18">
        <v>91</v>
      </c>
      <c r="D11" s="19">
        <v>275</v>
      </c>
      <c r="E11" s="19">
        <v>11326.5</v>
      </c>
      <c r="F11" s="19">
        <v>0</v>
      </c>
      <c r="G11" s="19">
        <v>17195.5</v>
      </c>
      <c r="H11" s="19">
        <f>E11+G11</f>
        <v>28522</v>
      </c>
      <c r="I11" s="20">
        <f>ROUNDUP(H11/C11,0)</f>
        <v>314</v>
      </c>
    </row>
    <row r="12" spans="1:9" s="6" customFormat="1" ht="15" customHeight="1" thickBot="1" x14ac:dyDescent="0.2">
      <c r="A12" s="16">
        <v>6550</v>
      </c>
      <c r="B12" s="17" t="s">
        <v>18</v>
      </c>
      <c r="C12" s="18">
        <v>29</v>
      </c>
      <c r="D12" s="19">
        <v>0</v>
      </c>
      <c r="E12" s="19">
        <v>8455</v>
      </c>
      <c r="F12" s="19">
        <v>0</v>
      </c>
      <c r="G12" s="19">
        <v>451.25</v>
      </c>
      <c r="H12" s="19">
        <f>E12+G12</f>
        <v>8906.25</v>
      </c>
      <c r="I12" s="20">
        <f>ROUNDUP(H12/C12,0)</f>
        <v>308</v>
      </c>
    </row>
    <row r="13" spans="1:9" s="6" customFormat="1" ht="15" customHeight="1" thickBot="1" x14ac:dyDescent="0.2">
      <c r="A13" s="16">
        <v>23444</v>
      </c>
      <c r="B13" s="17" t="s">
        <v>19</v>
      </c>
      <c r="C13" s="18">
        <v>11</v>
      </c>
      <c r="D13" s="19">
        <v>0</v>
      </c>
      <c r="E13" s="19">
        <v>1650</v>
      </c>
      <c r="F13" s="19">
        <v>0</v>
      </c>
      <c r="G13" s="19">
        <v>700</v>
      </c>
      <c r="H13" s="19">
        <f>E13+G13</f>
        <v>2350</v>
      </c>
      <c r="I13" s="20">
        <f>ROUNDUP(H13/C13,0)</f>
        <v>214</v>
      </c>
    </row>
    <row r="14" spans="1:9" s="6" customFormat="1" ht="15" customHeight="1" thickBot="1" x14ac:dyDescent="0.2">
      <c r="A14" s="16">
        <v>6564</v>
      </c>
      <c r="B14" s="17" t="s">
        <v>20</v>
      </c>
      <c r="C14" s="18">
        <v>25</v>
      </c>
      <c r="D14" s="19">
        <v>0</v>
      </c>
      <c r="E14" s="19">
        <v>3930</v>
      </c>
      <c r="F14" s="19">
        <v>0</v>
      </c>
      <c r="G14" s="19">
        <v>1250</v>
      </c>
      <c r="H14" s="19">
        <f>E14+G14</f>
        <v>5180</v>
      </c>
      <c r="I14" s="20">
        <f>ROUNDUP(H14/C14,0)</f>
        <v>208</v>
      </c>
    </row>
    <row r="15" spans="1:9" s="6" customFormat="1" ht="15" customHeight="1" thickBot="1" x14ac:dyDescent="0.2">
      <c r="A15" s="16">
        <v>6561</v>
      </c>
      <c r="B15" s="17" t="s">
        <v>21</v>
      </c>
      <c r="C15" s="18">
        <v>76</v>
      </c>
      <c r="D15" s="19">
        <v>0</v>
      </c>
      <c r="E15" s="19">
        <v>11244</v>
      </c>
      <c r="F15" s="19">
        <v>0</v>
      </c>
      <c r="G15" s="19">
        <v>4413</v>
      </c>
      <c r="H15" s="19">
        <f>E15+G15</f>
        <v>15657</v>
      </c>
      <c r="I15" s="20">
        <f>ROUNDUP(H15/C15,0)</f>
        <v>207</v>
      </c>
    </row>
    <row r="16" spans="1:9" s="6" customFormat="1" ht="15" customHeight="1" thickBot="1" x14ac:dyDescent="0.2">
      <c r="A16" s="16">
        <v>6594</v>
      </c>
      <c r="B16" s="17" t="s">
        <v>22</v>
      </c>
      <c r="C16" s="18">
        <v>35</v>
      </c>
      <c r="D16" s="19">
        <v>7050</v>
      </c>
      <c r="E16" s="19">
        <v>7050</v>
      </c>
      <c r="F16" s="19">
        <v>0</v>
      </c>
      <c r="G16" s="19">
        <v>0</v>
      </c>
      <c r="H16" s="19">
        <f>E16+G16</f>
        <v>7050</v>
      </c>
      <c r="I16" s="20">
        <f>ROUNDUP(H16/C16,0)</f>
        <v>202</v>
      </c>
    </row>
    <row r="17" spans="1:9" s="6" customFormat="1" ht="15" customHeight="1" thickBot="1" x14ac:dyDescent="0.2">
      <c r="A17" s="16">
        <v>6565</v>
      </c>
      <c r="B17" s="17" t="s">
        <v>23</v>
      </c>
      <c r="C17" s="18">
        <v>23</v>
      </c>
      <c r="D17" s="19">
        <v>2325</v>
      </c>
      <c r="E17" s="19">
        <v>4575</v>
      </c>
      <c r="F17" s="19">
        <v>0</v>
      </c>
      <c r="G17" s="19">
        <v>0</v>
      </c>
      <c r="H17" s="19">
        <f>E17+G17</f>
        <v>4575</v>
      </c>
      <c r="I17" s="20">
        <f>ROUNDUP(H17/C17,0)</f>
        <v>199</v>
      </c>
    </row>
    <row r="18" spans="1:9" s="6" customFormat="1" ht="15" customHeight="1" thickBot="1" x14ac:dyDescent="0.2">
      <c r="A18" s="16">
        <v>6584</v>
      </c>
      <c r="B18" s="17" t="s">
        <v>24</v>
      </c>
      <c r="C18" s="18">
        <v>11</v>
      </c>
      <c r="D18" s="19">
        <v>0</v>
      </c>
      <c r="E18" s="19">
        <v>1300</v>
      </c>
      <c r="F18" s="19">
        <v>0</v>
      </c>
      <c r="G18" s="19">
        <v>655</v>
      </c>
      <c r="H18" s="19">
        <f>E18+G18</f>
        <v>1955</v>
      </c>
      <c r="I18" s="20">
        <f>ROUNDUP(H18/C18,0)</f>
        <v>178</v>
      </c>
    </row>
    <row r="19" spans="1:9" s="6" customFormat="1" ht="15" customHeight="1" thickBot="1" x14ac:dyDescent="0.2">
      <c r="A19" s="16">
        <v>6577</v>
      </c>
      <c r="B19" s="17" t="s">
        <v>25</v>
      </c>
      <c r="C19" s="18">
        <v>26</v>
      </c>
      <c r="D19" s="19">
        <v>0</v>
      </c>
      <c r="E19" s="19">
        <v>4407.3500000000004</v>
      </c>
      <c r="F19" s="19">
        <v>0</v>
      </c>
      <c r="G19" s="19">
        <v>175</v>
      </c>
      <c r="H19" s="19">
        <f>E19+G19</f>
        <v>4582.3500000000004</v>
      </c>
      <c r="I19" s="20">
        <f>ROUNDUP(H19/C19,0)</f>
        <v>177</v>
      </c>
    </row>
    <row r="20" spans="1:9" s="6" customFormat="1" ht="15" customHeight="1" thickBot="1" x14ac:dyDescent="0.2">
      <c r="A20" s="16">
        <v>6557</v>
      </c>
      <c r="B20" s="17" t="s">
        <v>26</v>
      </c>
      <c r="C20" s="18">
        <v>48</v>
      </c>
      <c r="D20" s="19">
        <v>0</v>
      </c>
      <c r="E20" s="19">
        <v>3440</v>
      </c>
      <c r="F20" s="19">
        <v>0</v>
      </c>
      <c r="G20" s="19">
        <v>4582</v>
      </c>
      <c r="H20" s="19">
        <f>E20+G20</f>
        <v>8022</v>
      </c>
      <c r="I20" s="20">
        <f>ROUNDUP(H20/C20,0)</f>
        <v>168</v>
      </c>
    </row>
    <row r="21" spans="1:9" s="6" customFormat="1" ht="15" customHeight="1" thickBot="1" x14ac:dyDescent="0.2">
      <c r="A21" s="16">
        <v>6579</v>
      </c>
      <c r="B21" s="17" t="s">
        <v>27</v>
      </c>
      <c r="C21" s="18">
        <v>34</v>
      </c>
      <c r="D21" s="19">
        <v>5100</v>
      </c>
      <c r="E21" s="19">
        <v>5100</v>
      </c>
      <c r="F21" s="19">
        <v>400</v>
      </c>
      <c r="G21" s="19">
        <v>600</v>
      </c>
      <c r="H21" s="19">
        <f>E21+G21</f>
        <v>5700</v>
      </c>
      <c r="I21" s="20">
        <f>ROUNDUP(H21/C21,0)</f>
        <v>168</v>
      </c>
    </row>
    <row r="22" spans="1:9" s="6" customFormat="1" ht="15" customHeight="1" thickBot="1" x14ac:dyDescent="0.2">
      <c r="A22" s="16">
        <v>6567</v>
      </c>
      <c r="B22" s="17" t="s">
        <v>28</v>
      </c>
      <c r="C22" s="18">
        <v>19</v>
      </c>
      <c r="D22" s="19">
        <v>0</v>
      </c>
      <c r="E22" s="19">
        <v>3100</v>
      </c>
      <c r="F22" s="19">
        <v>0</v>
      </c>
      <c r="G22" s="19">
        <v>0</v>
      </c>
      <c r="H22" s="19">
        <f>E22+G22</f>
        <v>3100</v>
      </c>
      <c r="I22" s="20">
        <f>ROUNDUP(H22/C22,0)</f>
        <v>164</v>
      </c>
    </row>
    <row r="23" spans="1:9" s="6" customFormat="1" ht="15" customHeight="1" thickBot="1" x14ac:dyDescent="0.2">
      <c r="A23" s="16">
        <v>6551</v>
      </c>
      <c r="B23" s="17" t="s">
        <v>29</v>
      </c>
      <c r="C23" s="18">
        <v>31</v>
      </c>
      <c r="D23" s="19">
        <v>0</v>
      </c>
      <c r="E23" s="19">
        <v>4075</v>
      </c>
      <c r="F23" s="19">
        <v>0</v>
      </c>
      <c r="G23" s="19">
        <v>460</v>
      </c>
      <c r="H23" s="19">
        <f>E23+G23</f>
        <v>4535</v>
      </c>
      <c r="I23" s="20">
        <f>ROUNDUP(H23/C23,0)</f>
        <v>147</v>
      </c>
    </row>
    <row r="24" spans="1:9" s="6" customFormat="1" ht="15" customHeight="1" thickBot="1" x14ac:dyDescent="0.2">
      <c r="A24" s="16">
        <v>6600</v>
      </c>
      <c r="B24" s="17" t="s">
        <v>30</v>
      </c>
      <c r="C24" s="18">
        <v>21</v>
      </c>
      <c r="D24" s="19">
        <v>0</v>
      </c>
      <c r="E24" s="19">
        <v>2432</v>
      </c>
      <c r="F24" s="19">
        <v>0</v>
      </c>
      <c r="G24" s="19">
        <v>504.03</v>
      </c>
      <c r="H24" s="19">
        <f>E24+G24</f>
        <v>2936.0299999999997</v>
      </c>
      <c r="I24" s="20">
        <f>ROUNDUP(H24/C24,0)</f>
        <v>140</v>
      </c>
    </row>
    <row r="25" spans="1:9" s="6" customFormat="1" ht="15" customHeight="1" thickBot="1" x14ac:dyDescent="0.2">
      <c r="A25" s="16">
        <v>22494</v>
      </c>
      <c r="B25" s="17" t="s">
        <v>31</v>
      </c>
      <c r="C25" s="18">
        <v>15</v>
      </c>
      <c r="D25" s="19">
        <v>0</v>
      </c>
      <c r="E25" s="19">
        <v>1696</v>
      </c>
      <c r="F25" s="19">
        <v>0</v>
      </c>
      <c r="G25" s="19">
        <v>350</v>
      </c>
      <c r="H25" s="19">
        <f>E25+G25</f>
        <v>2046</v>
      </c>
      <c r="I25" s="20">
        <f>ROUNDUP(H25/C25,0)</f>
        <v>137</v>
      </c>
    </row>
    <row r="26" spans="1:9" s="6" customFormat="1" ht="15" customHeight="1" thickBot="1" x14ac:dyDescent="0.2">
      <c r="A26" s="16">
        <v>6568</v>
      </c>
      <c r="B26" s="17" t="s">
        <v>32</v>
      </c>
      <c r="C26" s="18">
        <v>18</v>
      </c>
      <c r="D26" s="19">
        <v>235</v>
      </c>
      <c r="E26" s="19">
        <v>2400</v>
      </c>
      <c r="F26" s="19">
        <v>0</v>
      </c>
      <c r="G26" s="19">
        <v>0</v>
      </c>
      <c r="H26" s="19">
        <f>E26+G26</f>
        <v>2400</v>
      </c>
      <c r="I26" s="20">
        <f>ROUNDUP(H26/C26,0)</f>
        <v>134</v>
      </c>
    </row>
    <row r="27" spans="1:9" s="6" customFormat="1" ht="15" customHeight="1" thickBot="1" x14ac:dyDescent="0.2">
      <c r="A27" s="16">
        <v>6570</v>
      </c>
      <c r="B27" s="17" t="s">
        <v>33</v>
      </c>
      <c r="C27" s="18">
        <v>32</v>
      </c>
      <c r="D27" s="19">
        <v>3965</v>
      </c>
      <c r="E27" s="19">
        <v>4165</v>
      </c>
      <c r="F27" s="19">
        <v>0</v>
      </c>
      <c r="G27" s="19">
        <v>55</v>
      </c>
      <c r="H27" s="19">
        <f>E27+G27</f>
        <v>4220</v>
      </c>
      <c r="I27" s="20">
        <f>ROUNDUP(H27/C27,0)</f>
        <v>132</v>
      </c>
    </row>
    <row r="28" spans="1:9" s="6" customFormat="1" ht="15" customHeight="1" thickBot="1" x14ac:dyDescent="0.2">
      <c r="A28" s="16">
        <v>6555</v>
      </c>
      <c r="B28" s="17" t="s">
        <v>34</v>
      </c>
      <c r="C28" s="18">
        <v>23</v>
      </c>
      <c r="D28" s="19">
        <v>0</v>
      </c>
      <c r="E28" s="19">
        <v>2950</v>
      </c>
      <c r="F28" s="19">
        <v>0</v>
      </c>
      <c r="G28" s="19">
        <v>50</v>
      </c>
      <c r="H28" s="19">
        <f>E28+G28</f>
        <v>3000</v>
      </c>
      <c r="I28" s="20">
        <f>ROUNDUP(H28/C28,0)</f>
        <v>131</v>
      </c>
    </row>
    <row r="29" spans="1:9" s="6" customFormat="1" ht="15" customHeight="1" thickBot="1" x14ac:dyDescent="0.2">
      <c r="A29" s="16">
        <v>6573</v>
      </c>
      <c r="B29" s="17" t="s">
        <v>35</v>
      </c>
      <c r="C29" s="18">
        <v>32</v>
      </c>
      <c r="D29" s="19">
        <v>0</v>
      </c>
      <c r="E29" s="19">
        <v>3975</v>
      </c>
      <c r="F29" s="19">
        <v>0</v>
      </c>
      <c r="G29" s="19">
        <v>100</v>
      </c>
      <c r="H29" s="19">
        <f>E29+G29</f>
        <v>4075</v>
      </c>
      <c r="I29" s="20">
        <f>ROUNDUP(H29/C29,0)</f>
        <v>128</v>
      </c>
    </row>
    <row r="30" spans="1:9" s="6" customFormat="1" ht="15" customHeight="1" thickBot="1" x14ac:dyDescent="0.2">
      <c r="A30" s="16">
        <v>6583</v>
      </c>
      <c r="B30" s="17" t="s">
        <v>36</v>
      </c>
      <c r="C30" s="18">
        <v>25</v>
      </c>
      <c r="D30" s="19">
        <v>1050</v>
      </c>
      <c r="E30" s="19">
        <v>2325.59</v>
      </c>
      <c r="F30" s="19">
        <v>0</v>
      </c>
      <c r="G30" s="19">
        <v>833</v>
      </c>
      <c r="H30" s="19">
        <f>E30+G30</f>
        <v>3158.59</v>
      </c>
      <c r="I30" s="20">
        <f>ROUNDUP(H30/C30,0)</f>
        <v>127</v>
      </c>
    </row>
    <row r="31" spans="1:9" s="6" customFormat="1" ht="15" customHeight="1" thickBot="1" x14ac:dyDescent="0.2">
      <c r="A31" s="16">
        <v>6581</v>
      </c>
      <c r="B31" s="17" t="s">
        <v>37</v>
      </c>
      <c r="C31" s="18">
        <v>21</v>
      </c>
      <c r="D31" s="19">
        <v>1203</v>
      </c>
      <c r="E31" s="19">
        <v>2086</v>
      </c>
      <c r="F31" s="19">
        <v>0</v>
      </c>
      <c r="G31" s="19">
        <v>530</v>
      </c>
      <c r="H31" s="19">
        <f>E31+G31</f>
        <v>2616</v>
      </c>
      <c r="I31" s="20">
        <f>ROUNDUP(H31/C31,0)</f>
        <v>125</v>
      </c>
    </row>
    <row r="32" spans="1:9" s="6" customFormat="1" ht="15" customHeight="1" thickBot="1" x14ac:dyDescent="0.2">
      <c r="A32" s="16">
        <v>6566</v>
      </c>
      <c r="B32" s="17" t="s">
        <v>38</v>
      </c>
      <c r="C32" s="18">
        <v>49</v>
      </c>
      <c r="D32" s="19">
        <v>4140</v>
      </c>
      <c r="E32" s="19">
        <v>5825.71</v>
      </c>
      <c r="F32" s="19">
        <v>0</v>
      </c>
      <c r="G32" s="19">
        <v>60</v>
      </c>
      <c r="H32" s="19">
        <f>E32+G32</f>
        <v>5885.71</v>
      </c>
      <c r="I32" s="20">
        <f>ROUNDUP(H32/C32,0)</f>
        <v>121</v>
      </c>
    </row>
    <row r="33" spans="1:9" s="6" customFormat="1" ht="15" customHeight="1" thickBot="1" x14ac:dyDescent="0.2">
      <c r="A33" s="16">
        <v>6586</v>
      </c>
      <c r="B33" s="17" t="s">
        <v>39</v>
      </c>
      <c r="C33" s="18">
        <v>22</v>
      </c>
      <c r="D33" s="19">
        <v>0</v>
      </c>
      <c r="E33" s="19">
        <v>2325</v>
      </c>
      <c r="F33" s="19">
        <v>0</v>
      </c>
      <c r="G33" s="19">
        <v>200</v>
      </c>
      <c r="H33" s="19">
        <f>E33+G33</f>
        <v>2525</v>
      </c>
      <c r="I33" s="20">
        <f>ROUNDUP(H33/C33,0)</f>
        <v>115</v>
      </c>
    </row>
    <row r="34" spans="1:9" s="6" customFormat="1" ht="15" customHeight="1" thickBot="1" x14ac:dyDescent="0.2">
      <c r="A34" s="16">
        <v>6595</v>
      </c>
      <c r="B34" s="17" t="s">
        <v>40</v>
      </c>
      <c r="C34" s="18">
        <v>59</v>
      </c>
      <c r="D34" s="19">
        <v>100</v>
      </c>
      <c r="E34" s="19">
        <v>6350</v>
      </c>
      <c r="F34" s="19">
        <v>0</v>
      </c>
      <c r="G34" s="19">
        <v>75</v>
      </c>
      <c r="H34" s="19">
        <f>E34+G34</f>
        <v>6425</v>
      </c>
      <c r="I34" s="20">
        <f>ROUNDUP(H34/C34,0)</f>
        <v>109</v>
      </c>
    </row>
    <row r="35" spans="1:9" s="6" customFormat="1" ht="15" customHeight="1" thickBot="1" x14ac:dyDescent="0.2">
      <c r="A35" s="16">
        <v>6552</v>
      </c>
      <c r="B35" s="17" t="s">
        <v>41</v>
      </c>
      <c r="C35" s="18">
        <v>6</v>
      </c>
      <c r="D35" s="19">
        <v>25</v>
      </c>
      <c r="E35" s="19">
        <v>410</v>
      </c>
      <c r="F35" s="19">
        <v>0</v>
      </c>
      <c r="G35" s="19">
        <v>200</v>
      </c>
      <c r="H35" s="19">
        <f>E35+G35</f>
        <v>610</v>
      </c>
      <c r="I35" s="20">
        <f>ROUNDUP(H35/C35,0)</f>
        <v>102</v>
      </c>
    </row>
    <row r="36" spans="1:9" s="6" customFormat="1" ht="15" customHeight="1" thickBot="1" x14ac:dyDescent="0.2">
      <c r="A36" s="16">
        <v>6569</v>
      </c>
      <c r="B36" s="17" t="s">
        <v>42</v>
      </c>
      <c r="C36" s="18">
        <v>11</v>
      </c>
      <c r="D36" s="19">
        <v>0</v>
      </c>
      <c r="E36" s="19">
        <v>1050</v>
      </c>
      <c r="F36" s="19">
        <v>0</v>
      </c>
      <c r="G36" s="19">
        <v>0</v>
      </c>
      <c r="H36" s="19">
        <f>E36+G36</f>
        <v>1050</v>
      </c>
      <c r="I36" s="20">
        <f>ROUNDUP(H36/C36,0)</f>
        <v>96</v>
      </c>
    </row>
    <row r="37" spans="1:9" s="6" customFormat="1" ht="15" customHeight="1" thickBot="1" x14ac:dyDescent="0.2">
      <c r="A37" s="16">
        <v>56352</v>
      </c>
      <c r="B37" s="17" t="s">
        <v>43</v>
      </c>
      <c r="C37" s="18">
        <v>22</v>
      </c>
      <c r="D37" s="19">
        <v>0</v>
      </c>
      <c r="E37" s="19">
        <v>1020</v>
      </c>
      <c r="F37" s="19">
        <v>0</v>
      </c>
      <c r="G37" s="19">
        <v>1000</v>
      </c>
      <c r="H37" s="19">
        <f>E37+G37</f>
        <v>2020</v>
      </c>
      <c r="I37" s="20">
        <f>ROUNDUP(H37/C37,0)</f>
        <v>92</v>
      </c>
    </row>
    <row r="38" spans="1:9" s="6" customFormat="1" ht="15" customHeight="1" thickBot="1" x14ac:dyDescent="0.2">
      <c r="A38" s="16">
        <v>6580</v>
      </c>
      <c r="B38" s="17" t="s">
        <v>44</v>
      </c>
      <c r="C38" s="18">
        <v>31</v>
      </c>
      <c r="D38" s="19">
        <v>11</v>
      </c>
      <c r="E38" s="19">
        <v>801</v>
      </c>
      <c r="F38" s="19">
        <v>0</v>
      </c>
      <c r="G38" s="19">
        <v>1000</v>
      </c>
      <c r="H38" s="19">
        <f>E38+G38</f>
        <v>1801</v>
      </c>
      <c r="I38" s="20">
        <f>ROUNDUP(H38/C38,0)</f>
        <v>59</v>
      </c>
    </row>
    <row r="39" spans="1:9" s="6" customFormat="1" ht="15" customHeight="1" thickBot="1" x14ac:dyDescent="0.2">
      <c r="A39" s="16">
        <v>6563</v>
      </c>
      <c r="B39" s="17" t="s">
        <v>45</v>
      </c>
      <c r="C39" s="18">
        <v>24</v>
      </c>
      <c r="D39" s="19">
        <v>0</v>
      </c>
      <c r="E39" s="19">
        <v>1272</v>
      </c>
      <c r="F39" s="19">
        <v>0</v>
      </c>
      <c r="G39" s="19">
        <v>30</v>
      </c>
      <c r="H39" s="19">
        <f>E39+G39</f>
        <v>1302</v>
      </c>
      <c r="I39" s="20">
        <f>ROUNDUP(H39/C39,0)</f>
        <v>55</v>
      </c>
    </row>
    <row r="40" spans="1:9" s="6" customFormat="1" ht="15" customHeight="1" thickBot="1" x14ac:dyDescent="0.2">
      <c r="A40" s="16">
        <v>6556</v>
      </c>
      <c r="B40" s="17" t="s">
        <v>46</v>
      </c>
      <c r="C40" s="18">
        <v>16</v>
      </c>
      <c r="D40" s="19">
        <v>0</v>
      </c>
      <c r="E40" s="19">
        <v>764.47</v>
      </c>
      <c r="F40" s="19">
        <v>0</v>
      </c>
      <c r="G40" s="19">
        <v>0</v>
      </c>
      <c r="H40" s="19">
        <f>E40+G40</f>
        <v>764.47</v>
      </c>
      <c r="I40" s="20">
        <f>ROUNDUP(H40/C40,0)</f>
        <v>48</v>
      </c>
    </row>
    <row r="41" spans="1:9" s="6" customFormat="1" ht="15" customHeight="1" thickBot="1" x14ac:dyDescent="0.2">
      <c r="A41" s="16">
        <v>6558</v>
      </c>
      <c r="B41" s="17" t="s">
        <v>47</v>
      </c>
      <c r="C41" s="18">
        <v>27</v>
      </c>
      <c r="D41" s="19">
        <v>0</v>
      </c>
      <c r="E41" s="19">
        <v>500</v>
      </c>
      <c r="F41" s="19">
        <v>0</v>
      </c>
      <c r="G41" s="19">
        <v>500</v>
      </c>
      <c r="H41" s="19">
        <f>E41+G41</f>
        <v>1000</v>
      </c>
      <c r="I41" s="20">
        <f>ROUNDUP(H41/C41,0)</f>
        <v>38</v>
      </c>
    </row>
    <row r="42" spans="1:9" s="6" customFormat="1" ht="15" customHeight="1" thickBot="1" x14ac:dyDescent="0.2">
      <c r="A42" s="16">
        <v>6589</v>
      </c>
      <c r="B42" s="17" t="s">
        <v>48</v>
      </c>
      <c r="C42" s="18">
        <v>10</v>
      </c>
      <c r="D42" s="19">
        <v>25</v>
      </c>
      <c r="E42" s="19">
        <v>325</v>
      </c>
      <c r="F42" s="19">
        <v>0</v>
      </c>
      <c r="G42" s="19">
        <v>0</v>
      </c>
      <c r="H42" s="19">
        <f>E42+G42</f>
        <v>325</v>
      </c>
      <c r="I42" s="20">
        <f>ROUNDUP(H42/C42,0)</f>
        <v>33</v>
      </c>
    </row>
    <row r="43" spans="1:9" s="6" customFormat="1" ht="15" customHeight="1" thickBot="1" x14ac:dyDescent="0.2">
      <c r="A43" s="16">
        <v>6585</v>
      </c>
      <c r="B43" s="17" t="s">
        <v>49</v>
      </c>
      <c r="C43" s="18">
        <v>41</v>
      </c>
      <c r="D43" s="19">
        <v>0</v>
      </c>
      <c r="E43" s="19">
        <v>1000</v>
      </c>
      <c r="F43" s="19">
        <v>0</v>
      </c>
      <c r="G43" s="19">
        <v>0</v>
      </c>
      <c r="H43" s="19">
        <f>E43+G43</f>
        <v>1000</v>
      </c>
      <c r="I43" s="20">
        <f>ROUNDUP(H43/C43,0)</f>
        <v>25</v>
      </c>
    </row>
    <row r="44" spans="1:9" s="6" customFormat="1" ht="15" customHeight="1" thickBot="1" x14ac:dyDescent="0.2">
      <c r="A44" s="16">
        <v>6576</v>
      </c>
      <c r="B44" s="17" t="s">
        <v>50</v>
      </c>
      <c r="C44" s="18">
        <v>11</v>
      </c>
      <c r="D44" s="19">
        <v>0</v>
      </c>
      <c r="E44" s="19">
        <v>190</v>
      </c>
      <c r="F44" s="19">
        <v>0</v>
      </c>
      <c r="G44" s="19">
        <v>0</v>
      </c>
      <c r="H44" s="19">
        <f>E44+G44</f>
        <v>190</v>
      </c>
      <c r="I44" s="20">
        <f>ROUNDUP(H44/C44,0)</f>
        <v>18</v>
      </c>
    </row>
    <row r="45" spans="1:9" s="6" customFormat="1" ht="15" customHeight="1" thickBot="1" x14ac:dyDescent="0.2">
      <c r="A45" s="16">
        <v>6575</v>
      </c>
      <c r="B45" s="17" t="s">
        <v>51</v>
      </c>
      <c r="C45" s="18">
        <v>34</v>
      </c>
      <c r="D45" s="19">
        <v>200</v>
      </c>
      <c r="E45" s="19">
        <v>405</v>
      </c>
      <c r="F45" s="19">
        <v>71.319999999999993</v>
      </c>
      <c r="G45" s="19">
        <v>171.32</v>
      </c>
      <c r="H45" s="19">
        <f>E45+G45</f>
        <v>576.31999999999994</v>
      </c>
      <c r="I45" s="20">
        <f>ROUNDUP(H45/C45,0)</f>
        <v>17</v>
      </c>
    </row>
    <row r="46" spans="1:9" s="6" customFormat="1" ht="15" customHeight="1" thickBot="1" x14ac:dyDescent="0.2">
      <c r="A46" s="16">
        <v>6591</v>
      </c>
      <c r="B46" s="17" t="s">
        <v>52</v>
      </c>
      <c r="C46" s="18">
        <v>44</v>
      </c>
      <c r="D46" s="19">
        <v>0</v>
      </c>
      <c r="E46" s="19">
        <v>0</v>
      </c>
      <c r="F46" s="19">
        <v>0</v>
      </c>
      <c r="G46" s="19">
        <v>650</v>
      </c>
      <c r="H46" s="19">
        <f>E46+G46</f>
        <v>650</v>
      </c>
      <c r="I46" s="20">
        <f>ROUNDUP(H46/C46,0)</f>
        <v>15</v>
      </c>
    </row>
    <row r="47" spans="1:9" s="6" customFormat="1" ht="15" customHeight="1" thickBot="1" x14ac:dyDescent="0.2">
      <c r="A47" s="16">
        <v>6588</v>
      </c>
      <c r="B47" s="17" t="s">
        <v>53</v>
      </c>
      <c r="C47" s="18">
        <v>19</v>
      </c>
      <c r="D47" s="19">
        <v>0</v>
      </c>
      <c r="E47" s="19">
        <v>0</v>
      </c>
      <c r="F47" s="19">
        <v>0</v>
      </c>
      <c r="G47" s="19">
        <v>220</v>
      </c>
      <c r="H47" s="19">
        <f>E47+G47</f>
        <v>220</v>
      </c>
      <c r="I47" s="20">
        <f>ROUNDUP(H47/C47,0)</f>
        <v>12</v>
      </c>
    </row>
    <row r="48" spans="1:9" s="6" customFormat="1" ht="15" customHeight="1" thickBot="1" x14ac:dyDescent="0.2">
      <c r="A48" s="16">
        <v>6578</v>
      </c>
      <c r="B48" s="17" t="s">
        <v>54</v>
      </c>
      <c r="C48" s="18">
        <v>36</v>
      </c>
      <c r="D48" s="19">
        <v>0</v>
      </c>
      <c r="E48" s="19">
        <v>300</v>
      </c>
      <c r="F48" s="19">
        <v>0</v>
      </c>
      <c r="G48" s="19">
        <v>30</v>
      </c>
      <c r="H48" s="19">
        <f>E48+G48</f>
        <v>330</v>
      </c>
      <c r="I48" s="20">
        <f>ROUNDUP(H48/C48,0)</f>
        <v>10</v>
      </c>
    </row>
    <row r="49" spans="1:9" s="6" customFormat="1" ht="15" customHeight="1" thickBot="1" x14ac:dyDescent="0.2">
      <c r="A49" s="16">
        <v>6599</v>
      </c>
      <c r="B49" s="17" t="s">
        <v>55</v>
      </c>
      <c r="C49" s="18">
        <v>40</v>
      </c>
      <c r="D49" s="19">
        <v>0</v>
      </c>
      <c r="E49" s="19">
        <v>60</v>
      </c>
      <c r="F49" s="19">
        <v>0</v>
      </c>
      <c r="G49" s="19">
        <v>190</v>
      </c>
      <c r="H49" s="19">
        <f>E49+G49</f>
        <v>250</v>
      </c>
      <c r="I49" s="20">
        <f>ROUNDUP(H49/C49,0)</f>
        <v>7</v>
      </c>
    </row>
    <row r="50" spans="1:9" s="6" customFormat="1" ht="15" customHeight="1" thickBot="1" x14ac:dyDescent="0.2">
      <c r="A50" s="16">
        <v>6592</v>
      </c>
      <c r="B50" s="17" t="s">
        <v>56</v>
      </c>
      <c r="C50" s="18">
        <v>47</v>
      </c>
      <c r="D50" s="19">
        <v>0</v>
      </c>
      <c r="E50" s="19">
        <v>180</v>
      </c>
      <c r="F50" s="19">
        <v>0</v>
      </c>
      <c r="G50" s="19">
        <v>0</v>
      </c>
      <c r="H50" s="19">
        <f>E50+G50</f>
        <v>180</v>
      </c>
      <c r="I50" s="20">
        <f>ROUNDUP(H50/C50,0)</f>
        <v>4</v>
      </c>
    </row>
    <row r="51" spans="1:9" s="6" customFormat="1" ht="15" customHeight="1" thickBot="1" x14ac:dyDescent="0.2">
      <c r="A51" s="16">
        <v>6572</v>
      </c>
      <c r="B51" s="17" t="s">
        <v>57</v>
      </c>
      <c r="C51" s="18">
        <v>31</v>
      </c>
      <c r="D51" s="19">
        <v>0</v>
      </c>
      <c r="E51" s="19">
        <v>0</v>
      </c>
      <c r="F51" s="19">
        <v>0</v>
      </c>
      <c r="G51" s="19">
        <v>112</v>
      </c>
      <c r="H51" s="19">
        <f>E51+G51</f>
        <v>112</v>
      </c>
      <c r="I51" s="20">
        <f>ROUNDUP(H51/C51,0)</f>
        <v>4</v>
      </c>
    </row>
    <row r="52" spans="1:9" s="6" customFormat="1" ht="15" customHeight="1" thickBot="1" x14ac:dyDescent="0.2">
      <c r="A52" s="16">
        <v>6560</v>
      </c>
      <c r="B52" s="17" t="s">
        <v>58</v>
      </c>
      <c r="C52" s="18">
        <v>34</v>
      </c>
      <c r="D52" s="19">
        <v>0</v>
      </c>
      <c r="E52" s="19">
        <v>0</v>
      </c>
      <c r="F52" s="19">
        <v>0</v>
      </c>
      <c r="G52" s="19">
        <v>0</v>
      </c>
      <c r="H52" s="19">
        <f>E52+G52</f>
        <v>0</v>
      </c>
      <c r="I52" s="20">
        <f>ROUNDUP(H52/C52,0)</f>
        <v>0</v>
      </c>
    </row>
    <row r="53" spans="1:9" s="6" customFormat="1" ht="15" customHeight="1" thickBot="1" x14ac:dyDescent="0.2">
      <c r="A53" s="16">
        <v>6562</v>
      </c>
      <c r="B53" s="17" t="s">
        <v>59</v>
      </c>
      <c r="C53" s="18">
        <v>24</v>
      </c>
      <c r="D53" s="19">
        <v>0</v>
      </c>
      <c r="E53" s="19">
        <v>0</v>
      </c>
      <c r="F53" s="19">
        <v>0</v>
      </c>
      <c r="G53" s="19">
        <v>0</v>
      </c>
      <c r="H53" s="19">
        <f>E53+G53</f>
        <v>0</v>
      </c>
      <c r="I53" s="20">
        <f>ROUNDUP(H53/C53,0)</f>
        <v>0</v>
      </c>
    </row>
    <row r="54" spans="1:9" s="6" customFormat="1" ht="15" customHeight="1" thickBot="1" x14ac:dyDescent="0.2">
      <c r="A54" s="21">
        <v>6590</v>
      </c>
      <c r="B54" s="22" t="s">
        <v>60</v>
      </c>
      <c r="C54" s="23">
        <v>13</v>
      </c>
      <c r="D54" s="24">
        <v>0</v>
      </c>
      <c r="E54" s="24">
        <v>0</v>
      </c>
      <c r="F54" s="24">
        <v>0</v>
      </c>
      <c r="G54" s="24">
        <v>0</v>
      </c>
      <c r="H54" s="24">
        <f>E54+G54</f>
        <v>0</v>
      </c>
      <c r="I54" s="25">
        <f>ROUNDUP(H54/C54,0)</f>
        <v>0</v>
      </c>
    </row>
    <row r="55" spans="1:9" s="6" customFormat="1" ht="20.100000000000001" customHeight="1" thickBot="1" x14ac:dyDescent="0.2">
      <c r="A55" s="26" t="s">
        <v>61</v>
      </c>
      <c r="B55" s="27"/>
      <c r="C55" s="28">
        <f t="shared" ref="C55:H55" si="0">SUM(C4:C54)</f>
        <v>1498</v>
      </c>
      <c r="D55" s="29">
        <f t="shared" si="0"/>
        <v>26746</v>
      </c>
      <c r="E55" s="29">
        <f t="shared" si="0"/>
        <v>147769.62000000002</v>
      </c>
      <c r="F55" s="29">
        <f t="shared" si="0"/>
        <v>1521.32</v>
      </c>
      <c r="G55" s="29">
        <f t="shared" si="0"/>
        <v>92222.420000000013</v>
      </c>
      <c r="H55" s="29">
        <f t="shared" si="0"/>
        <v>239992.04</v>
      </c>
      <c r="I55" s="30">
        <f>H55/C55</f>
        <v>160.20830440587451</v>
      </c>
    </row>
    <row r="56" spans="1:9" x14ac:dyDescent="0.2">
      <c r="H56" s="31"/>
    </row>
    <row r="57" spans="1:9" x14ac:dyDescent="0.2">
      <c r="H57" s="31"/>
    </row>
    <row r="58" spans="1:9" x14ac:dyDescent="0.2">
      <c r="D58" s="31"/>
    </row>
  </sheetData>
  <mergeCells count="9">
    <mergeCell ref="A55:B55"/>
    <mergeCell ref="A1:I1"/>
    <mergeCell ref="A2:A3"/>
    <mergeCell ref="B2:B3"/>
    <mergeCell ref="C2:C3"/>
    <mergeCell ref="D2:E2"/>
    <mergeCell ref="F2:G2"/>
    <mergeCell ref="H2:H3"/>
    <mergeCell ref="I2:I3"/>
  </mergeCells>
  <printOptions horizontalCentered="1"/>
  <pageMargins left="0.3" right="0.3" top="0.5" bottom="0.3" header="0.3" footer="0.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capita sort TRF Giving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Deshpande</dc:creator>
  <cp:lastModifiedBy>Sanjay Deshpande</cp:lastModifiedBy>
  <dcterms:created xsi:type="dcterms:W3CDTF">2016-05-30T15:54:21Z</dcterms:created>
  <dcterms:modified xsi:type="dcterms:W3CDTF">2016-05-30T15:55:03Z</dcterms:modified>
</cp:coreProperties>
</file>