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\Documents\"/>
    </mc:Choice>
  </mc:AlternateContent>
  <bookViews>
    <workbookView xWindow="2790" yWindow="0" windowWidth="25950" windowHeight="9975"/>
  </bookViews>
  <sheets>
    <sheet name="Interact Report" sheetId="1" r:id="rId1"/>
  </sheets>
  <calcPr calcId="152511"/>
</workbook>
</file>

<file path=xl/calcChain.xml><?xml version="1.0" encoding="utf-8"?>
<calcChain xmlns="http://schemas.openxmlformats.org/spreadsheetml/2006/main">
  <c r="D27" i="1" l="1"/>
  <c r="C27" i="1"/>
  <c r="C43" i="1"/>
  <c r="C41" i="1"/>
  <c r="C22" i="1"/>
  <c r="C42" i="1"/>
  <c r="C39" i="1"/>
  <c r="C14" i="1"/>
  <c r="C35" i="1"/>
  <c r="C34" i="1"/>
</calcChain>
</file>

<file path=xl/sharedStrings.xml><?xml version="1.0" encoding="utf-8"?>
<sst xmlns="http://schemas.openxmlformats.org/spreadsheetml/2006/main" count="386" uniqueCount="291">
  <si>
    <t>Sponsoring Rotary Club</t>
  </si>
  <si>
    <t>Interact Club Name</t>
  </si>
  <si>
    <t>RI Status</t>
  </si>
  <si>
    <t xml:space="preserve">Rotarian Interact Advisor </t>
  </si>
  <si>
    <t>Rotarian Advisor Email</t>
  </si>
  <si>
    <t>Advisor Phone</t>
  </si>
  <si>
    <t>Rotary Club President 17-18</t>
  </si>
  <si>
    <t>President email</t>
  </si>
  <si>
    <t>President cellular</t>
  </si>
  <si>
    <t>Interact Club ID</t>
  </si>
  <si>
    <t>Acton-Boxborough</t>
  </si>
  <si>
    <t>Parker School</t>
  </si>
  <si>
    <t>Palma J. Cicchetti</t>
  </si>
  <si>
    <t>do not contact</t>
  </si>
  <si>
    <t>Karen Rivero</t>
  </si>
  <si>
    <t>karenrivero@hotmail.com</t>
  </si>
  <si>
    <t>508-517-5574</t>
  </si>
  <si>
    <t>School</t>
  </si>
  <si>
    <t>Auburn</t>
  </si>
  <si>
    <t xml:space="preserve">Bay Path </t>
  </si>
  <si>
    <t>Active</t>
  </si>
  <si>
    <t>Jennifer Reil</t>
  </si>
  <si>
    <t>romeart@yahoo.com</t>
  </si>
  <si>
    <t>Heather Chivallatti</t>
  </si>
  <si>
    <t>heatherchiv.libtax@gmail.com</t>
  </si>
  <si>
    <t>508-612-4790</t>
  </si>
  <si>
    <t>Bedford</t>
  </si>
  <si>
    <t>Bedford MA</t>
  </si>
  <si>
    <t>Diana Jarvis</t>
  </si>
  <si>
    <t>dkjarvis1002@yahoo.com</t>
  </si>
  <si>
    <t>(781) 929-9162</t>
  </si>
  <si>
    <t>Jacquelin Apsler</t>
  </si>
  <si>
    <t>apsler@verizon.net</t>
  </si>
  <si>
    <t>978-505-3415</t>
  </si>
  <si>
    <t>Brookfields</t>
  </si>
  <si>
    <t>Prospective</t>
  </si>
  <si>
    <t>luluz0124@aol.com and haddockcc78@outlook.com</t>
  </si>
  <si>
    <t xml:space="preserve">413-436-8394Luanne home; </t>
  </si>
  <si>
    <t>Lynn Duffy O'Shea</t>
  </si>
  <si>
    <t>doolittlefarm60@yahoo.com</t>
  </si>
  <si>
    <t>413-262-8783</t>
  </si>
  <si>
    <t>Brookline</t>
  </si>
  <si>
    <t>Marina@globalgetawaystravel.com &amp; kjacobs@bu.edu</t>
  </si>
  <si>
    <t>617-838-5557</t>
  </si>
  <si>
    <t>Claudia Dell'Anno</t>
  </si>
  <si>
    <t>Claudia_Anno@yahoo.com</t>
  </si>
  <si>
    <t>617 240-7629</t>
  </si>
  <si>
    <t>Chelmsford</t>
  </si>
  <si>
    <t>Charles Keen</t>
  </si>
  <si>
    <t>crkeen@verizon.net</t>
  </si>
  <si>
    <t>978-455-3312</t>
  </si>
  <si>
    <t>Paul Cohen</t>
  </si>
  <si>
    <t>PCohen@Townofchelmsford.us</t>
  </si>
  <si>
    <t>978-250-5201</t>
  </si>
  <si>
    <t>Clinton</t>
  </si>
  <si>
    <t>Majlinda Haxhiaj</t>
  </si>
  <si>
    <t>mhaxhiaj@clintonsavings.com</t>
  </si>
  <si>
    <t>978-365-3424 (W)</t>
  </si>
  <si>
    <t>Concord</t>
  </si>
  <si>
    <t>revdrjcl@aol.com and DavidoRobertson@hotmail.com</t>
  </si>
  <si>
    <t>. 978-365-3424</t>
  </si>
  <si>
    <t>978-505-1750 (Juhn Lombard) and 978-266-1558 (Dave Robertson)</t>
  </si>
  <si>
    <t>Carlisle</t>
  </si>
  <si>
    <t>Carlisle middle school</t>
  </si>
  <si>
    <t xml:space="preserve">Florence Goulet </t>
  </si>
  <si>
    <t>fgoulet2@gmail.com</t>
  </si>
  <si>
    <t>978-369-6825</t>
  </si>
  <si>
    <t>Leigh Ann Crimmings</t>
  </si>
  <si>
    <t>leigh.crimmings@gmail.com</t>
  </si>
  <si>
    <t>978-369-1031 (W)</t>
  </si>
  <si>
    <t>Dedham</t>
  </si>
  <si>
    <t xml:space="preserve">Tanya Taddeo </t>
  </si>
  <si>
    <t>tanya@windowssupport.com</t>
  </si>
  <si>
    <t>617-319-2692</t>
  </si>
  <si>
    <t>Harley Chien</t>
  </si>
  <si>
    <t>harleychien@gmail.com</t>
  </si>
  <si>
    <t>617-869-2638</t>
  </si>
  <si>
    <t>Dracut</t>
  </si>
  <si>
    <t>Peter Clark</t>
  </si>
  <si>
    <t>pclark13@comcast.net</t>
  </si>
  <si>
    <t>Community</t>
  </si>
  <si>
    <t>Frank Antifonario</t>
  </si>
  <si>
    <t>Chuck Moran</t>
  </si>
  <si>
    <t>chuckmoran@comcast.net</t>
  </si>
  <si>
    <t>978-935-1666</t>
  </si>
  <si>
    <t>Fitchburg East</t>
  </si>
  <si>
    <t>perryp@fitchburgh.k12.ma.us and peteperry@aol.com</t>
  </si>
  <si>
    <t>978-868-0761</t>
  </si>
  <si>
    <t>Yvonne Noyes Stevens</t>
  </si>
  <si>
    <t>yvonnenoyesstevens@msn.com</t>
  </si>
  <si>
    <t>978 235 1266</t>
  </si>
  <si>
    <t>Framingham</t>
  </si>
  <si>
    <t>Sherrie Whittemore</t>
  </si>
  <si>
    <t>SherrieWhittemor@aol.com</t>
  </si>
  <si>
    <t>Framingham/Fuller Middle School</t>
  </si>
  <si>
    <t>Nelson Zide</t>
  </si>
  <si>
    <t>nelsonzide@erakey.com</t>
  </si>
  <si>
    <t>508-277-7794</t>
  </si>
  <si>
    <t>Stephen Rathmill</t>
  </si>
  <si>
    <t>scrathmill@verizon.net</t>
  </si>
  <si>
    <t>508-497-3988 (W)</t>
  </si>
  <si>
    <t>Franklin</t>
  </si>
  <si>
    <t>Terry Katsaros</t>
  </si>
  <si>
    <t>Scott Martin</t>
  </si>
  <si>
    <t>scottm@HOCKYMCA.ORG</t>
  </si>
  <si>
    <t>617-905-2067</t>
  </si>
  <si>
    <t>Gardner</t>
  </si>
  <si>
    <t>Greater Gardner / Winchedon</t>
  </si>
  <si>
    <t>pastorjoemc@gmail.com</t>
  </si>
  <si>
    <t>315 935-7240</t>
  </si>
  <si>
    <t>Mark Surprenant mark.surprenant@gvnahealthcare.org</t>
  </si>
  <si>
    <t>Joe McGarry</t>
  </si>
  <si>
    <t>pastor@faithgardner.org</t>
  </si>
  <si>
    <t>315-935-7240</t>
  </si>
  <si>
    <t>Groton-Pepperell</t>
  </si>
  <si>
    <t xml:space="preserve">Groton/Pepperell/Dunstable (Community) </t>
  </si>
  <si>
    <t>Duncan France</t>
  </si>
  <si>
    <t>dfrance@senateconstruction.com</t>
  </si>
  <si>
    <t>Tom Carver</t>
  </si>
  <si>
    <t>(978)875-0988</t>
  </si>
  <si>
    <t>Hudson</t>
  </si>
  <si>
    <t>Pam Cooper</t>
  </si>
  <si>
    <t>pcooper978@gmail.com</t>
  </si>
  <si>
    <t>Pamela Cooper</t>
  </si>
  <si>
    <t>978-460-0093</t>
  </si>
  <si>
    <t>Leominster</t>
  </si>
  <si>
    <t>Jennifer Stacy</t>
  </si>
  <si>
    <t>jennifer.stacy@td.com</t>
  </si>
  <si>
    <t>Jennifer.Stacy@td.com</t>
  </si>
  <si>
    <t>978-514-5267</t>
  </si>
  <si>
    <t>Littleton</t>
  </si>
  <si>
    <t>Marcia Marcantonio</t>
  </si>
  <si>
    <t>fortpond@aol.com</t>
  </si>
  <si>
    <t>978.761.0918</t>
  </si>
  <si>
    <t>Joe Souza</t>
  </si>
  <si>
    <t>jsouza69@comcast.net</t>
  </si>
  <si>
    <t>508-423-3077</t>
  </si>
  <si>
    <t>Lowell</t>
  </si>
  <si>
    <t xml:space="preserve">Lowell Community </t>
  </si>
  <si>
    <t>Elkin Montoya</t>
  </si>
  <si>
    <t>John Finegan</t>
  </si>
  <si>
    <t>john@riversideglass.com</t>
  </si>
  <si>
    <t>978 265-3149</t>
  </si>
  <si>
    <t>Milford</t>
  </si>
  <si>
    <t>Michael Kaplan</t>
  </si>
  <si>
    <t>mike@kaplanslaw.com</t>
  </si>
  <si>
    <t>Stephen Chaplin</t>
  </si>
  <si>
    <t>SJC@dcdclaw.com</t>
  </si>
  <si>
    <t>774-573-7860</t>
  </si>
  <si>
    <t>Nashoba Valley</t>
  </si>
  <si>
    <t>noraflynn@comcast.net and carolyn.read@yahoo.com</t>
  </si>
  <si>
    <t>978-368-3072 home/work</t>
  </si>
  <si>
    <t>Mary Garcia</t>
  </si>
  <si>
    <t>leapforward@aol.com</t>
  </si>
  <si>
    <t>978-337-3571 (H)</t>
  </si>
  <si>
    <t>Natick</t>
  </si>
  <si>
    <t>Mark Blumenthal</t>
  </si>
  <si>
    <t>Joe Gagliardi</t>
  </si>
  <si>
    <t>jagrotary@gmail.com</t>
  </si>
  <si>
    <t>617-777-7393</t>
  </si>
  <si>
    <t>Needham</t>
  </si>
  <si>
    <t>Marty Lindemann</t>
  </si>
  <si>
    <t>martyandkathie@comcast.net</t>
  </si>
  <si>
    <t>206-963-8989 mobile; 781-708-9257 home (EM 9/25)</t>
  </si>
  <si>
    <t>206-963-8989</t>
  </si>
  <si>
    <t>Newton</t>
  </si>
  <si>
    <t>Sue Peghiny</t>
  </si>
  <si>
    <t>Suef0503@gmail.com</t>
  </si>
  <si>
    <t>508-397-9772</t>
  </si>
  <si>
    <t>annacm08@gmail.com</t>
  </si>
  <si>
    <t>315-335-2254 mobile; 617-244-6050 ext. 3028 (SW 9/29)</t>
  </si>
  <si>
    <t>Northborough</t>
  </si>
  <si>
    <t>pwdoyle2@verizon.net</t>
  </si>
  <si>
    <t>Ed King</t>
  </si>
  <si>
    <t>addedvalue@charter.net</t>
  </si>
  <si>
    <t>508-207-8464</t>
  </si>
  <si>
    <t>Rotary Club of Montachusett Area</t>
  </si>
  <si>
    <t>Montachusett Regional Vocational Technical School</t>
  </si>
  <si>
    <t xml:space="preserve">Tony Gasbarro </t>
  </si>
  <si>
    <t>Jim Hohman</t>
  </si>
  <si>
    <t>jhohman@firstfinancialtrust.com</t>
  </si>
  <si>
    <t>508-517-5684</t>
  </si>
  <si>
    <t>Southbridge</t>
  </si>
  <si>
    <t>(508) 847-3291</t>
  </si>
  <si>
    <t>Glenn Juchno</t>
  </si>
  <si>
    <t>GJUCHNO@TRICOMMUNITYYMCA.ORG</t>
  </si>
  <si>
    <t>508-789-5132</t>
  </si>
  <si>
    <t>Lynne Merceri</t>
  </si>
  <si>
    <t>WEBLEGSS@YAHOO.COM</t>
  </si>
  <si>
    <t>Tewksbury</t>
  </si>
  <si>
    <t>Arthur Costa</t>
  </si>
  <si>
    <t>John Lyons</t>
  </si>
  <si>
    <t>tewksburyrotarypresident44@gmail.com</t>
  </si>
  <si>
    <t>978-408-4514</t>
  </si>
  <si>
    <t>Tyngsboro/Dunstable</t>
  </si>
  <si>
    <t>Beth Craig</t>
  </si>
  <si>
    <t>beth.craig@tyngsboroughps.org</t>
  </si>
  <si>
    <t>Chris Dias</t>
  </si>
  <si>
    <t>Christopher.Dias@ebtc.com</t>
  </si>
  <si>
    <t>603-505-2549</t>
  </si>
  <si>
    <t>Wachusett Area (West Boylston/Holden)</t>
  </si>
  <si>
    <t>West Boylston Middle High School</t>
  </si>
  <si>
    <t>JimCahn@Gmail.com</t>
  </si>
  <si>
    <t>774-696-8132</t>
  </si>
  <si>
    <t>Joe Sullivan</t>
  </si>
  <si>
    <t>pmajoe@aol.com</t>
  </si>
  <si>
    <t>508-864-9009</t>
  </si>
  <si>
    <t>Watertown</t>
  </si>
  <si>
    <t>Linda Tracy</t>
  </si>
  <si>
    <t>Lilia Weisfeldt</t>
  </si>
  <si>
    <t>lilia@ballroominboston.com</t>
  </si>
  <si>
    <t>301-538-5248</t>
  </si>
  <si>
    <t>Tri Hi Y</t>
  </si>
  <si>
    <t>rgaudette@watertownbgc.org &amp; Paul@GraphicConnect.com</t>
  </si>
  <si>
    <t>Wellesley</t>
  </si>
  <si>
    <t>Susan Bevilaqua</t>
  </si>
  <si>
    <t>susanbevi@comcast.net</t>
  </si>
  <si>
    <t>Bob Anthony</t>
  </si>
  <si>
    <t>bobanthony@adolescentwellness.org</t>
  </si>
  <si>
    <t>781-727-8617</t>
  </si>
  <si>
    <t>Westborough</t>
  </si>
  <si>
    <t>cfawestborough@gmail.com</t>
  </si>
  <si>
    <t>508-868-4309</t>
  </si>
  <si>
    <t>Shelby Marshall</t>
  </si>
  <si>
    <t>shelby.marshall@rahewc.com</t>
  </si>
  <si>
    <t>508-308-1226</t>
  </si>
  <si>
    <t>Westford</t>
  </si>
  <si>
    <t>Westford Academy</t>
  </si>
  <si>
    <t>Patty Mason</t>
  </si>
  <si>
    <t>pmason6@verizon.net</t>
  </si>
  <si>
    <t>Nicole Hamel</t>
  </si>
  <si>
    <t>nicole.p.hamel@gmail.com</t>
  </si>
  <si>
    <t>978-609-6555</t>
  </si>
  <si>
    <t>Weston &amp; Weyland</t>
  </si>
  <si>
    <t>Mark Messina &amp; Jan Luchetti</t>
  </si>
  <si>
    <t>messinapropsvcs@comcast.net &amp; jan@janluchetti.com</t>
  </si>
  <si>
    <t>617-799-3016</t>
  </si>
  <si>
    <t>Worcester</t>
  </si>
  <si>
    <t>Rodney White</t>
  </si>
  <si>
    <t>patrodwhite@gmail.com</t>
  </si>
  <si>
    <t>Christopher Gates</t>
  </si>
  <si>
    <t>cjgates@charter.net</t>
  </si>
  <si>
    <t>(508) 341-1518</t>
  </si>
  <si>
    <t>Active (officially and trying to get underway)</t>
  </si>
  <si>
    <t>Active (officially but not yet underway)</t>
  </si>
  <si>
    <t>Active (officially but no plan to become active)</t>
  </si>
  <si>
    <t>Active (offically but dormant)</t>
  </si>
  <si>
    <t>family.mosher@gmail.com &amp; jan@janluchetti.com</t>
  </si>
  <si>
    <t>Rob Mosher &amp; Jan Luchetti</t>
  </si>
  <si>
    <t>Club Type</t>
  </si>
  <si>
    <t>Natick middle schools: Kennedy &amp; Wilson</t>
  </si>
  <si>
    <t>Marina Brodskaya &amp; Karen Jacobs</t>
  </si>
  <si>
    <t>John Lombard &amp;  Dave Robertson</t>
  </si>
  <si>
    <t>Peter Perry &amp; Karen Fusco</t>
  </si>
  <si>
    <t>Joe McGarry &amp; Scott Graves</t>
  </si>
  <si>
    <t>Mary Ann Fitzgerald &amp; Carolyn Read</t>
  </si>
  <si>
    <t>Pat &amp; Skip doyle</t>
  </si>
  <si>
    <t>Jim Cahn &amp; Rick Shaw</t>
  </si>
  <si>
    <t>Renee Gaudette &amp; Paul derBoghosian</t>
  </si>
  <si>
    <t>Gerry Gross &amp; Mike Lawson replacing Jim O'Connor</t>
  </si>
  <si>
    <t>Charles Haddock &amp; Luanne McLeod</t>
  </si>
  <si>
    <t>Paul Sullivan &amp; Kevin O'Connell &amp; Sue Peghiny</t>
  </si>
  <si>
    <t>Anna Matveychuk – PE and liaison for Interact - annacm08@gmail.com &amp; Sue Peghiny</t>
  </si>
  <si>
    <t>Greater Brookfields</t>
  </si>
  <si>
    <t>Active (officially and trying to grow)</t>
  </si>
  <si>
    <t>Active (officially but not interested)</t>
  </si>
  <si>
    <t>Marlborough</t>
  </si>
  <si>
    <t>Needham HS</t>
  </si>
  <si>
    <t>Leominster HS</t>
  </si>
  <si>
    <t>Weston &amp; Wayland</t>
  </si>
  <si>
    <t>Westborough HS</t>
  </si>
  <si>
    <t>Brookline HS - ProMHES</t>
  </si>
  <si>
    <t>Concord-Carlisle HS</t>
  </si>
  <si>
    <t>Gardner HS</t>
  </si>
  <si>
    <t>Marlborough HS</t>
  </si>
  <si>
    <t>Framingham HS</t>
  </si>
  <si>
    <t>Nashoba Regional HS</t>
  </si>
  <si>
    <t>Southbridge Middle HS</t>
  </si>
  <si>
    <t>Acton-Boxborough Regional HS</t>
  </si>
  <si>
    <t>Northborough-Southborough Community</t>
  </si>
  <si>
    <t>Watertown HS</t>
  </si>
  <si>
    <t>Newton North HS</t>
  </si>
  <si>
    <t>Newton South HS</t>
  </si>
  <si>
    <t>Milford HS</t>
  </si>
  <si>
    <t>NOTES:</t>
  </si>
  <si>
    <t>Tewksbury HS</t>
  </si>
  <si>
    <t>Hudson HS</t>
  </si>
  <si>
    <t>Franklin HS</t>
  </si>
  <si>
    <t>Dracut HS</t>
  </si>
  <si>
    <t>Chelmsford HS</t>
  </si>
  <si>
    <t>Karen L. Rivero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</si>
</sst>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"/>
  </numFmts>
  <fonts count="22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333333"/>
      <name val="Arial"/>
      <family val="2"/>
    </font>
    <font>
      <u/>
      <sz val="12"/>
      <color rgb="FF00B050"/>
      <name val="Arial"/>
      <family val="2"/>
    </font>
    <font>
      <sz val="12"/>
      <color rgb="FF00456E"/>
      <name val="Tahoma"/>
      <family val="2"/>
    </font>
    <font>
      <u/>
      <sz val="12"/>
      <color rgb="FF0563C1"/>
      <name val="Arial"/>
      <family val="2"/>
    </font>
    <font>
      <sz val="12"/>
      <color rgb="FF333333"/>
      <name val="Tahoma"/>
      <family val="2"/>
    </font>
    <font>
      <sz val="12"/>
      <color rgb="FF00456E"/>
      <name val="Arial"/>
      <family val="2"/>
    </font>
    <font>
      <sz val="12"/>
      <color rgb="FF00B050"/>
      <name val="Arial"/>
      <family val="2"/>
    </font>
    <font>
      <sz val="12"/>
      <name val="Arial"/>
      <family val="2"/>
    </font>
    <font>
      <u/>
      <sz val="10"/>
      <color theme="10"/>
      <name val="Arial"/>
    </font>
    <font>
      <sz val="10"/>
      <color rgb="FF000000"/>
      <name val="Arial"/>
      <family val="2"/>
    </font>
    <font>
      <sz val="10"/>
      <color rgb="FF1155CC"/>
      <name val="Arial"/>
      <family val="2"/>
    </font>
    <font>
      <u/>
      <sz val="10"/>
      <color rgb="FF00B050"/>
      <name val="Arial"/>
      <family val="2"/>
    </font>
    <font>
      <sz val="10"/>
      <color rgb="FF222222"/>
      <name val="Arial"/>
      <family val="2"/>
    </font>
    <font>
      <sz val="10"/>
      <color rgb="FF333333"/>
      <name val="Arial"/>
      <family val="2"/>
    </font>
    <font>
      <u/>
      <sz val="10"/>
      <color rgb="FF0563C1"/>
      <name val="Arial"/>
      <family val="2"/>
    </font>
    <font>
      <sz val="10"/>
      <color rgb="FF333333"/>
      <name val="Tahoma"/>
      <family val="2"/>
    </font>
    <font>
      <sz val="10"/>
      <color rgb="FF00B050"/>
      <name val="Arial"/>
      <family val="2"/>
    </font>
    <font>
      <sz val="10"/>
      <color rgb="FF00B050"/>
      <name val="Calibri"/>
      <family val="2"/>
    </font>
    <font>
      <u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E7E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 applyFont="1" applyAlignment="1"/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Alignment="1"/>
    <xf numFmtId="164" fontId="4" fillId="0" borderId="0" xfId="0" applyNumberFormat="1" applyFont="1" applyFill="1" applyAlignment="1"/>
    <xf numFmtId="164" fontId="3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/>
    <xf numFmtId="164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/>
    <xf numFmtId="49" fontId="5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6" fillId="0" borderId="1" xfId="0" applyFont="1" applyFill="1" applyBorder="1" applyAlignment="1"/>
    <xf numFmtId="0" fontId="4" fillId="0" borderId="0" xfId="0" applyFont="1" applyFill="1" applyAlignment="1"/>
    <xf numFmtId="0" fontId="2" fillId="0" borderId="2" xfId="0" applyFont="1" applyFill="1" applyBorder="1" applyAlignment="1"/>
    <xf numFmtId="0" fontId="8" fillId="0" borderId="1" xfId="0" applyFont="1" applyFill="1" applyBorder="1" applyAlignment="1"/>
    <xf numFmtId="49" fontId="3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Alignment="1"/>
    <xf numFmtId="49" fontId="6" fillId="0" borderId="3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49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49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vertical="top"/>
    </xf>
    <xf numFmtId="0" fontId="10" fillId="0" borderId="1" xfId="0" applyFont="1" applyFill="1" applyBorder="1" applyAlignment="1"/>
    <xf numFmtId="49" fontId="3" fillId="2" borderId="0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0" fontId="2" fillId="5" borderId="0" xfId="0" applyFont="1" applyFill="1" applyAlignment="1"/>
    <xf numFmtId="0" fontId="2" fillId="5" borderId="2" xfId="0" applyFont="1" applyFill="1" applyBorder="1" applyAlignment="1"/>
    <xf numFmtId="164" fontId="3" fillId="4" borderId="1" xfId="0" applyNumberFormat="1" applyFont="1" applyFill="1" applyBorder="1" applyAlignment="1">
      <alignment horizontal="left" vertical="center" wrapText="1"/>
    </xf>
    <xf numFmtId="49" fontId="3" fillId="4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/>
    <xf numFmtId="0" fontId="2" fillId="5" borderId="1" xfId="0" applyFont="1" applyFill="1" applyBorder="1" applyAlignment="1"/>
    <xf numFmtId="0" fontId="10" fillId="0" borderId="0" xfId="0" applyFont="1" applyFill="1" applyBorder="1" applyAlignment="1"/>
    <xf numFmtId="164" fontId="3" fillId="3" borderId="0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/>
    <xf numFmtId="0" fontId="14" fillId="0" borderId="0" xfId="0" applyFont="1" applyFill="1" applyAlignment="1"/>
    <xf numFmtId="49" fontId="12" fillId="0" borderId="1" xfId="0" applyNumberFormat="1" applyFont="1" applyFill="1" applyBorder="1" applyAlignment="1"/>
    <xf numFmtId="49" fontId="15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left" vertical="center" wrapText="1"/>
    </xf>
    <xf numFmtId="164" fontId="12" fillId="0" borderId="0" xfId="0" applyNumberFormat="1" applyFont="1" applyFill="1" applyAlignment="1"/>
    <xf numFmtId="164" fontId="14" fillId="0" borderId="0" xfId="0" applyNumberFormat="1" applyFont="1" applyFill="1" applyAlignment="1"/>
    <xf numFmtId="0" fontId="17" fillId="0" borderId="0" xfId="0" applyFont="1" applyFill="1" applyBorder="1" applyAlignment="1"/>
    <xf numFmtId="49" fontId="17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/>
    <xf numFmtId="0" fontId="19" fillId="0" borderId="0" xfId="0" applyFont="1" applyFill="1" applyAlignment="1"/>
    <xf numFmtId="0" fontId="20" fillId="0" borderId="0" xfId="0" applyFont="1" applyFill="1" applyAlignment="1"/>
    <xf numFmtId="0" fontId="17" fillId="0" borderId="0" xfId="0" applyFont="1" applyFill="1" applyAlignment="1"/>
    <xf numFmtId="0" fontId="21" fillId="0" borderId="0" xfId="0" applyFont="1" applyFill="1" applyAlignment="1"/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/>
    <xf numFmtId="0" fontId="16" fillId="0" borderId="0" xfId="0" applyFont="1" applyFill="1" applyAlignment="1"/>
    <xf numFmtId="49" fontId="16" fillId="0" borderId="0" xfId="0" applyNumberFormat="1" applyFont="1" applyFill="1" applyAlignment="1">
      <alignment horizontal="left" vertical="center" wrapText="1"/>
    </xf>
    <xf numFmtId="49" fontId="18" fillId="0" borderId="1" xfId="0" applyNumberFormat="1" applyFont="1" applyFill="1" applyBorder="1" applyAlignment="1"/>
    <xf numFmtId="0" fontId="11" fillId="0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0</xdr:colOff>
      <xdr:row>25</xdr:row>
      <xdr:rowOff>95250</xdr:rowOff>
    </xdr:to>
    <xdr:sp macro="" textlink="">
      <xdr:nvSpPr>
        <xdr:cNvPr id="1030" name="Rectangle 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igh.crimmings@gmail.com" TargetMode="External"/><Relationship Id="rId13" Type="http://schemas.openxmlformats.org/officeDocument/2006/relationships/hyperlink" Target="mailto:scottm@HOCKYMCA.ORG" TargetMode="External"/><Relationship Id="rId18" Type="http://schemas.openxmlformats.org/officeDocument/2006/relationships/hyperlink" Target="mailto:SJC@dcdclaw.com" TargetMode="External"/><Relationship Id="rId26" Type="http://schemas.openxmlformats.org/officeDocument/2006/relationships/hyperlink" Target="mailto:GJUCHNO@TRICOMMUNITYYMCA.ORG" TargetMode="External"/><Relationship Id="rId3" Type="http://schemas.openxmlformats.org/officeDocument/2006/relationships/hyperlink" Target="mailto:apsler@verizon.net" TargetMode="External"/><Relationship Id="rId21" Type="http://schemas.openxmlformats.org/officeDocument/2006/relationships/hyperlink" Target="mailto:martyandkathie@comcast.net" TargetMode="External"/><Relationship Id="rId34" Type="http://schemas.openxmlformats.org/officeDocument/2006/relationships/hyperlink" Target="mailto:cjgates@charter.net" TargetMode="External"/><Relationship Id="rId7" Type="http://schemas.openxmlformats.org/officeDocument/2006/relationships/hyperlink" Target="mailto:mhaxhiaj@clintonsavings.com" TargetMode="External"/><Relationship Id="rId12" Type="http://schemas.openxmlformats.org/officeDocument/2006/relationships/hyperlink" Target="mailto:scrathmill@verizon.net" TargetMode="External"/><Relationship Id="rId17" Type="http://schemas.openxmlformats.org/officeDocument/2006/relationships/hyperlink" Target="mailto:john@riversideglass.com" TargetMode="External"/><Relationship Id="rId25" Type="http://schemas.openxmlformats.org/officeDocument/2006/relationships/hyperlink" Target="mailto:jhohman@firstfinancialtrust.com" TargetMode="External"/><Relationship Id="rId33" Type="http://schemas.openxmlformats.org/officeDocument/2006/relationships/hyperlink" Target="mailto:nicole.p.hamel@gmail.com" TargetMode="External"/><Relationship Id="rId2" Type="http://schemas.openxmlformats.org/officeDocument/2006/relationships/hyperlink" Target="mailto:heatherchiv.libtax@gmail.com" TargetMode="External"/><Relationship Id="rId16" Type="http://schemas.openxmlformats.org/officeDocument/2006/relationships/hyperlink" Target="mailto:jsouza69@comcast.net" TargetMode="External"/><Relationship Id="rId20" Type="http://schemas.openxmlformats.org/officeDocument/2006/relationships/hyperlink" Target="mailto:jagrotary@gmail.com" TargetMode="External"/><Relationship Id="rId29" Type="http://schemas.openxmlformats.org/officeDocument/2006/relationships/hyperlink" Target="mailto:pmajoe@aol.com" TargetMode="External"/><Relationship Id="rId1" Type="http://schemas.openxmlformats.org/officeDocument/2006/relationships/hyperlink" Target="mailto:karenrivero@hotmail.com" TargetMode="External"/><Relationship Id="rId6" Type="http://schemas.openxmlformats.org/officeDocument/2006/relationships/hyperlink" Target="mailto:PCohen@Townofchelmsford.us" TargetMode="External"/><Relationship Id="rId11" Type="http://schemas.openxmlformats.org/officeDocument/2006/relationships/hyperlink" Target="mailto:yvonnenoyesstevens@msn.com" TargetMode="External"/><Relationship Id="rId24" Type="http://schemas.openxmlformats.org/officeDocument/2006/relationships/hyperlink" Target="mailto:addedvalue@charter.net" TargetMode="External"/><Relationship Id="rId32" Type="http://schemas.openxmlformats.org/officeDocument/2006/relationships/hyperlink" Target="mailto:shelby.marshall@rahewc.com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Claudia_Anno@yahoo.com" TargetMode="External"/><Relationship Id="rId15" Type="http://schemas.openxmlformats.org/officeDocument/2006/relationships/hyperlink" Target="mailto:pcooper978@gmail.com" TargetMode="External"/><Relationship Id="rId23" Type="http://schemas.openxmlformats.org/officeDocument/2006/relationships/hyperlink" Target="mailto:Suef0503@gmail.com" TargetMode="External"/><Relationship Id="rId28" Type="http://schemas.openxmlformats.org/officeDocument/2006/relationships/hyperlink" Target="mailto:Christopher.Dias@ebtc.com&#160;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chuckmoran@comcast.net" TargetMode="External"/><Relationship Id="rId19" Type="http://schemas.openxmlformats.org/officeDocument/2006/relationships/hyperlink" Target="mailto:leapforward@aol.com" TargetMode="External"/><Relationship Id="rId31" Type="http://schemas.openxmlformats.org/officeDocument/2006/relationships/hyperlink" Target="mailto:bobanthony@adolescentwellness.org" TargetMode="External"/><Relationship Id="rId4" Type="http://schemas.openxmlformats.org/officeDocument/2006/relationships/hyperlink" Target="mailto:doolittlefarm60@yahoo.com" TargetMode="External"/><Relationship Id="rId9" Type="http://schemas.openxmlformats.org/officeDocument/2006/relationships/hyperlink" Target="mailto:harleychien@gmail.com" TargetMode="External"/><Relationship Id="rId14" Type="http://schemas.openxmlformats.org/officeDocument/2006/relationships/hyperlink" Target="mailto:pastor@faithgardner.org" TargetMode="External"/><Relationship Id="rId22" Type="http://schemas.openxmlformats.org/officeDocument/2006/relationships/hyperlink" Target="mailto:Suef0503@gmail.com" TargetMode="External"/><Relationship Id="rId27" Type="http://schemas.openxmlformats.org/officeDocument/2006/relationships/hyperlink" Target="mailto:tewksburyrotarypresident44@gmail.com" TargetMode="External"/><Relationship Id="rId30" Type="http://schemas.openxmlformats.org/officeDocument/2006/relationships/hyperlink" Target="mailto:lilia@ballroominboston.com" TargetMode="External"/><Relationship Id="rId35" Type="http://schemas.openxmlformats.org/officeDocument/2006/relationships/hyperlink" Target="mailto:karenrive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N10" sqref="N10"/>
    </sheetView>
  </sheetViews>
  <sheetFormatPr defaultColWidth="17.28515625" defaultRowHeight="15" customHeight="1" x14ac:dyDescent="0.2"/>
  <cols>
    <col min="1" max="1" width="17.5703125" style="2" customWidth="1"/>
    <col min="2" max="2" width="24.42578125" style="2" customWidth="1"/>
    <col min="3" max="3" width="19.28515625" style="2" customWidth="1"/>
    <col min="4" max="4" width="19.5703125" style="2" customWidth="1"/>
    <col min="5" max="5" width="13.140625" style="2" customWidth="1"/>
    <col min="6" max="6" width="10.140625" style="2" customWidth="1"/>
    <col min="7" max="7" width="16.85546875" style="2" customWidth="1"/>
    <col min="8" max="8" width="17.140625" style="2" customWidth="1"/>
    <col min="9" max="11" width="12" style="2" customWidth="1"/>
    <col min="12" max="16384" width="17.28515625" style="2"/>
  </cols>
  <sheetData>
    <row r="1" spans="1:12" s="35" customFormat="1" ht="51.75" customHeight="1" x14ac:dyDescent="0.25">
      <c r="A1" s="1" t="s">
        <v>1</v>
      </c>
      <c r="B1" s="1" t="s">
        <v>3</v>
      </c>
      <c r="C1" s="1" t="s">
        <v>4</v>
      </c>
      <c r="D1" s="1" t="s">
        <v>5</v>
      </c>
      <c r="E1" s="1" t="s">
        <v>249</v>
      </c>
      <c r="F1" s="1" t="s">
        <v>9</v>
      </c>
      <c r="G1" s="1" t="s">
        <v>2</v>
      </c>
      <c r="H1" s="34" t="s">
        <v>0</v>
      </c>
      <c r="I1" s="34" t="s">
        <v>6</v>
      </c>
      <c r="J1" s="34" t="s">
        <v>7</v>
      </c>
      <c r="K1" s="34" t="s">
        <v>8</v>
      </c>
      <c r="L1" s="35" t="s">
        <v>284</v>
      </c>
    </row>
    <row r="2" spans="1:12" ht="15" customHeight="1" x14ac:dyDescent="0.2">
      <c r="A2" s="4" t="s">
        <v>278</v>
      </c>
      <c r="F2" s="8">
        <v>214481</v>
      </c>
      <c r="G2" s="4" t="s">
        <v>20</v>
      </c>
      <c r="H2" s="4" t="s">
        <v>10</v>
      </c>
      <c r="I2" s="2" t="s">
        <v>290</v>
      </c>
      <c r="J2" s="76" t="s">
        <v>15</v>
      </c>
    </row>
    <row r="3" spans="1:12" ht="15" customHeight="1" x14ac:dyDescent="0.2">
      <c r="A3" s="13" t="s">
        <v>19</v>
      </c>
      <c r="B3" s="4" t="s">
        <v>21</v>
      </c>
      <c r="C3" s="5" t="s">
        <v>22</v>
      </c>
      <c r="D3" s="13"/>
      <c r="E3" s="15" t="s">
        <v>17</v>
      </c>
      <c r="F3" s="14">
        <v>215356</v>
      </c>
      <c r="G3" s="13" t="s">
        <v>20</v>
      </c>
      <c r="H3" s="3" t="s">
        <v>18</v>
      </c>
      <c r="I3" s="6" t="s">
        <v>23</v>
      </c>
      <c r="J3" s="7" t="s">
        <v>24</v>
      </c>
      <c r="K3" s="6" t="s">
        <v>25</v>
      </c>
    </row>
    <row r="4" spans="1:12" ht="15" customHeight="1" x14ac:dyDescent="0.2">
      <c r="A4" s="13" t="s">
        <v>19</v>
      </c>
      <c r="B4" s="13" t="s">
        <v>21</v>
      </c>
      <c r="C4" s="9" t="s">
        <v>22</v>
      </c>
      <c r="D4" s="26" t="s">
        <v>183</v>
      </c>
      <c r="E4" s="15" t="s">
        <v>17</v>
      </c>
      <c r="F4" s="14">
        <v>215356</v>
      </c>
      <c r="G4" s="13" t="s">
        <v>20</v>
      </c>
      <c r="H4" s="2" t="s">
        <v>182</v>
      </c>
      <c r="I4" s="6" t="s">
        <v>184</v>
      </c>
      <c r="J4" s="7" t="s">
        <v>185</v>
      </c>
      <c r="K4" s="6" t="s">
        <v>186</v>
      </c>
    </row>
    <row r="5" spans="1:12" ht="15" customHeight="1" x14ac:dyDescent="0.2">
      <c r="A5" s="9" t="s">
        <v>27</v>
      </c>
      <c r="B5" s="47" t="s">
        <v>28</v>
      </c>
      <c r="C5" s="9" t="s">
        <v>29</v>
      </c>
      <c r="D5" s="33" t="s">
        <v>30</v>
      </c>
      <c r="E5" s="12" t="s">
        <v>17</v>
      </c>
      <c r="F5" s="11">
        <v>213480</v>
      </c>
      <c r="G5" s="13" t="s">
        <v>20</v>
      </c>
      <c r="H5" s="16" t="s">
        <v>26</v>
      </c>
      <c r="I5" s="6" t="s">
        <v>31</v>
      </c>
      <c r="J5" s="7" t="s">
        <v>32</v>
      </c>
      <c r="K5" s="6" t="s">
        <v>33</v>
      </c>
      <c r="L5" s="5" t="s">
        <v>264</v>
      </c>
    </row>
    <row r="6" spans="1:12" ht="15" customHeight="1" x14ac:dyDescent="0.2">
      <c r="A6" s="13" t="s">
        <v>271</v>
      </c>
      <c r="B6" s="24" t="s">
        <v>251</v>
      </c>
      <c r="C6" s="9" t="s">
        <v>42</v>
      </c>
      <c r="D6" s="4" t="s">
        <v>43</v>
      </c>
      <c r="E6" s="15" t="s">
        <v>17</v>
      </c>
      <c r="F6" s="14">
        <v>79208</v>
      </c>
      <c r="G6" s="13" t="s">
        <v>20</v>
      </c>
      <c r="H6" s="18" t="s">
        <v>41</v>
      </c>
      <c r="I6" s="6" t="s">
        <v>44</v>
      </c>
      <c r="J6" s="7" t="s">
        <v>45</v>
      </c>
      <c r="K6" s="6" t="s">
        <v>46</v>
      </c>
    </row>
    <row r="7" spans="1:12" ht="15" customHeight="1" x14ac:dyDescent="0.2">
      <c r="A7" s="19" t="s">
        <v>63</v>
      </c>
      <c r="B7" s="19" t="s">
        <v>64</v>
      </c>
      <c r="C7" s="31" t="s">
        <v>65</v>
      </c>
      <c r="D7" s="48" t="s">
        <v>66</v>
      </c>
      <c r="E7" s="22"/>
      <c r="F7" s="46">
        <v>217143</v>
      </c>
      <c r="G7" s="19" t="s">
        <v>20</v>
      </c>
      <c r="H7" s="16" t="s">
        <v>62</v>
      </c>
      <c r="I7" s="2" t="s">
        <v>67</v>
      </c>
      <c r="J7" s="21" t="s">
        <v>68</v>
      </c>
      <c r="K7" s="2" t="s">
        <v>69</v>
      </c>
    </row>
    <row r="8" spans="1:12" ht="15" customHeight="1" x14ac:dyDescent="0.2">
      <c r="A8" s="13" t="s">
        <v>272</v>
      </c>
      <c r="B8" s="13" t="s">
        <v>252</v>
      </c>
      <c r="C8" s="17" t="s">
        <v>59</v>
      </c>
      <c r="D8" s="16" t="s">
        <v>60</v>
      </c>
      <c r="E8" s="15" t="s">
        <v>17</v>
      </c>
      <c r="F8" s="14">
        <v>84755</v>
      </c>
      <c r="G8" s="13" t="s">
        <v>20</v>
      </c>
      <c r="H8" s="16" t="s">
        <v>58</v>
      </c>
      <c r="I8" s="6" t="s">
        <v>61</v>
      </c>
      <c r="J8" s="6"/>
      <c r="K8" s="6"/>
    </row>
    <row r="9" spans="1:12" ht="15" customHeight="1" x14ac:dyDescent="0.2">
      <c r="A9" s="13" t="s">
        <v>70</v>
      </c>
      <c r="B9" s="13" t="s">
        <v>71</v>
      </c>
      <c r="C9" s="23" t="s">
        <v>72</v>
      </c>
      <c r="D9" s="23" t="s">
        <v>73</v>
      </c>
      <c r="E9" s="15" t="s">
        <v>17</v>
      </c>
      <c r="F9" s="14">
        <v>3975</v>
      </c>
      <c r="G9" s="13" t="s">
        <v>20</v>
      </c>
      <c r="H9" s="2" t="s">
        <v>70</v>
      </c>
      <c r="I9" s="6" t="s">
        <v>74</v>
      </c>
      <c r="J9" s="7" t="s">
        <v>75</v>
      </c>
      <c r="K9" s="6" t="s">
        <v>76</v>
      </c>
    </row>
    <row r="10" spans="1:12" ht="15" customHeight="1" x14ac:dyDescent="0.2">
      <c r="A10" s="13" t="s">
        <v>77</v>
      </c>
      <c r="B10" s="4" t="s">
        <v>78</v>
      </c>
      <c r="C10" s="36" t="s">
        <v>79</v>
      </c>
      <c r="D10" s="4"/>
      <c r="E10" s="15" t="s">
        <v>80</v>
      </c>
      <c r="F10" s="14">
        <v>3660</v>
      </c>
      <c r="G10" s="13" t="s">
        <v>20</v>
      </c>
      <c r="H10" s="3" t="s">
        <v>77</v>
      </c>
      <c r="I10" s="6"/>
      <c r="J10" s="6"/>
      <c r="K10" s="6"/>
    </row>
    <row r="11" spans="1:12" ht="15" customHeight="1" x14ac:dyDescent="0.2">
      <c r="A11" s="13" t="s">
        <v>85</v>
      </c>
      <c r="B11" s="19" t="s">
        <v>253</v>
      </c>
      <c r="C11" s="20" t="s">
        <v>86</v>
      </c>
      <c r="D11" s="10" t="s">
        <v>87</v>
      </c>
      <c r="E11" s="15" t="s">
        <v>17</v>
      </c>
      <c r="F11" s="14">
        <v>5181</v>
      </c>
      <c r="G11" s="13" t="s">
        <v>20</v>
      </c>
      <c r="H11" s="2" t="s">
        <v>85</v>
      </c>
      <c r="I11" s="6" t="s">
        <v>88</v>
      </c>
      <c r="J11" s="7" t="s">
        <v>89</v>
      </c>
      <c r="K11" s="6" t="s">
        <v>90</v>
      </c>
    </row>
    <row r="12" spans="1:12" ht="15" customHeight="1" x14ac:dyDescent="0.2">
      <c r="A12" s="13" t="s">
        <v>275</v>
      </c>
      <c r="B12" s="13" t="s">
        <v>92</v>
      </c>
      <c r="C12" s="17" t="s">
        <v>93</v>
      </c>
      <c r="D12" s="13"/>
      <c r="E12" s="15" t="s">
        <v>17</v>
      </c>
      <c r="F12" s="14">
        <v>209513</v>
      </c>
      <c r="G12" s="13" t="s">
        <v>20</v>
      </c>
      <c r="H12" s="16" t="s">
        <v>91</v>
      </c>
      <c r="I12" s="6"/>
      <c r="J12" s="6"/>
      <c r="K12" s="6"/>
      <c r="L12" s="4" t="s">
        <v>243</v>
      </c>
    </row>
    <row r="13" spans="1:12" ht="15" customHeight="1" x14ac:dyDescent="0.2">
      <c r="A13" s="13" t="s">
        <v>94</v>
      </c>
      <c r="B13" s="16" t="s">
        <v>95</v>
      </c>
      <c r="C13" s="16" t="s">
        <v>96</v>
      </c>
      <c r="D13" s="4" t="s">
        <v>97</v>
      </c>
      <c r="E13" s="15" t="s">
        <v>17</v>
      </c>
      <c r="F13" s="14">
        <v>207669</v>
      </c>
      <c r="G13" s="13" t="s">
        <v>20</v>
      </c>
      <c r="H13" s="3" t="s">
        <v>91</v>
      </c>
      <c r="I13" s="6" t="s">
        <v>98</v>
      </c>
      <c r="J13" s="7" t="s">
        <v>99</v>
      </c>
      <c r="K13" s="6" t="s">
        <v>100</v>
      </c>
    </row>
    <row r="14" spans="1:12" ht="15" customHeight="1" x14ac:dyDescent="0.2">
      <c r="A14" s="13" t="s">
        <v>273</v>
      </c>
      <c r="B14" s="4" t="s">
        <v>110</v>
      </c>
      <c r="C14" s="30" t="str">
        <f>HYPERLINK("mailto:mark.surprenant@gvnahealthcare.org","mark.surprenant@gvnahealthcare.org")</f>
        <v>mark.surprenant@gvnahealthcare.org</v>
      </c>
      <c r="D14" s="13"/>
      <c r="E14" s="15" t="s">
        <v>17</v>
      </c>
      <c r="F14" s="14">
        <v>90497</v>
      </c>
      <c r="G14" s="13" t="s">
        <v>20</v>
      </c>
      <c r="H14" s="16" t="s">
        <v>106</v>
      </c>
      <c r="I14" s="6" t="s">
        <v>111</v>
      </c>
      <c r="J14" s="7" t="s">
        <v>112</v>
      </c>
      <c r="K14" s="6" t="s">
        <v>113</v>
      </c>
      <c r="L14" s="4" t="s">
        <v>246</v>
      </c>
    </row>
    <row r="15" spans="1:12" ht="15" customHeight="1" x14ac:dyDescent="0.2">
      <c r="A15" s="13" t="s">
        <v>107</v>
      </c>
      <c r="B15" s="13" t="s">
        <v>254</v>
      </c>
      <c r="C15" s="9" t="s">
        <v>108</v>
      </c>
      <c r="D15" s="10" t="s">
        <v>109</v>
      </c>
      <c r="E15" s="15" t="s">
        <v>80</v>
      </c>
      <c r="F15" s="14">
        <v>216311</v>
      </c>
      <c r="G15" s="13" t="s">
        <v>20</v>
      </c>
      <c r="H15" s="25" t="s">
        <v>106</v>
      </c>
      <c r="I15" s="6"/>
      <c r="J15" s="6"/>
      <c r="K15" s="6"/>
    </row>
    <row r="16" spans="1:12" ht="15" customHeight="1" x14ac:dyDescent="0.2">
      <c r="A16" s="13" t="s">
        <v>268</v>
      </c>
      <c r="B16" s="13" t="s">
        <v>126</v>
      </c>
      <c r="C16" s="9" t="s">
        <v>127</v>
      </c>
      <c r="D16" s="4"/>
      <c r="E16" s="15" t="s">
        <v>17</v>
      </c>
      <c r="F16" s="14">
        <v>15660</v>
      </c>
      <c r="G16" s="13" t="s">
        <v>20</v>
      </c>
      <c r="H16" s="2" t="s">
        <v>125</v>
      </c>
      <c r="I16" s="6" t="s">
        <v>126</v>
      </c>
      <c r="J16" s="6" t="s">
        <v>128</v>
      </c>
      <c r="K16" s="6" t="s">
        <v>129</v>
      </c>
    </row>
    <row r="17" spans="1:12" ht="15" customHeight="1" x14ac:dyDescent="0.2">
      <c r="A17" s="4" t="s">
        <v>130</v>
      </c>
      <c r="B17" s="36" t="s">
        <v>131</v>
      </c>
      <c r="C17" s="37" t="s">
        <v>132</v>
      </c>
      <c r="D17" s="26" t="s">
        <v>133</v>
      </c>
      <c r="E17" s="4" t="s">
        <v>17</v>
      </c>
      <c r="F17" s="8">
        <v>65400</v>
      </c>
      <c r="G17" s="4" t="s">
        <v>20</v>
      </c>
      <c r="H17" s="16" t="s">
        <v>130</v>
      </c>
      <c r="I17" s="6" t="s">
        <v>134</v>
      </c>
      <c r="J17" s="7" t="s">
        <v>135</v>
      </c>
      <c r="K17" s="6" t="s">
        <v>136</v>
      </c>
      <c r="L17" s="4" t="s">
        <v>244</v>
      </c>
    </row>
    <row r="18" spans="1:12" ht="15" customHeight="1" x14ac:dyDescent="0.2">
      <c r="A18" s="40" t="s">
        <v>274</v>
      </c>
      <c r="B18" s="49"/>
      <c r="C18" s="49"/>
      <c r="D18" s="49"/>
      <c r="E18" s="42"/>
      <c r="F18" s="43">
        <v>87292</v>
      </c>
      <c r="G18" s="40" t="s">
        <v>20</v>
      </c>
      <c r="H18" s="44" t="s">
        <v>266</v>
      </c>
      <c r="I18" s="41"/>
      <c r="J18" s="41"/>
      <c r="K18" s="41"/>
      <c r="L18" s="25"/>
    </row>
    <row r="19" spans="1:12" ht="15" customHeight="1" x14ac:dyDescent="0.2">
      <c r="A19" s="13" t="s">
        <v>276</v>
      </c>
      <c r="B19" s="20" t="s">
        <v>255</v>
      </c>
      <c r="C19" s="23" t="s">
        <v>150</v>
      </c>
      <c r="D19" s="4" t="s">
        <v>151</v>
      </c>
      <c r="E19" s="15" t="s">
        <v>17</v>
      </c>
      <c r="F19" s="14">
        <v>212484</v>
      </c>
      <c r="G19" s="13" t="s">
        <v>20</v>
      </c>
      <c r="H19" s="25" t="s">
        <v>149</v>
      </c>
      <c r="I19" s="6" t="s">
        <v>152</v>
      </c>
      <c r="J19" s="7" t="s">
        <v>153</v>
      </c>
      <c r="K19" s="6" t="s">
        <v>154</v>
      </c>
      <c r="L19" s="25"/>
    </row>
    <row r="20" spans="1:12" ht="15" customHeight="1" x14ac:dyDescent="0.2">
      <c r="A20" s="4" t="s">
        <v>267</v>
      </c>
      <c r="B20" s="4" t="s">
        <v>161</v>
      </c>
      <c r="C20" s="36" t="s">
        <v>162</v>
      </c>
      <c r="D20" s="4" t="s">
        <v>163</v>
      </c>
      <c r="E20" s="4" t="s">
        <v>17</v>
      </c>
      <c r="F20" s="8">
        <v>49541</v>
      </c>
      <c r="G20" s="4" t="s">
        <v>20</v>
      </c>
      <c r="H20" s="25" t="s">
        <v>160</v>
      </c>
      <c r="I20" s="6" t="s">
        <v>161</v>
      </c>
      <c r="J20" s="7" t="s">
        <v>162</v>
      </c>
      <c r="K20" s="6" t="s">
        <v>164</v>
      </c>
      <c r="L20" s="4" t="s">
        <v>245</v>
      </c>
    </row>
    <row r="21" spans="1:12" ht="15" customHeight="1" x14ac:dyDescent="0.2">
      <c r="A21" s="25" t="s">
        <v>281</v>
      </c>
      <c r="B21" s="32" t="s">
        <v>262</v>
      </c>
      <c r="C21" s="32" t="s">
        <v>169</v>
      </c>
      <c r="D21" s="25"/>
      <c r="E21" s="25"/>
      <c r="F21" s="51">
        <v>217258</v>
      </c>
      <c r="G21" s="4" t="s">
        <v>20</v>
      </c>
      <c r="H21" s="50" t="s">
        <v>165</v>
      </c>
      <c r="I21" s="2" t="s">
        <v>166</v>
      </c>
      <c r="J21" s="21" t="s">
        <v>167</v>
      </c>
      <c r="K21" s="2" t="s">
        <v>170</v>
      </c>
    </row>
    <row r="22" spans="1:12" ht="15" customHeight="1" x14ac:dyDescent="0.2">
      <c r="A22" s="25" t="s">
        <v>282</v>
      </c>
      <c r="B22" s="25" t="s">
        <v>261</v>
      </c>
      <c r="C22" s="31" t="str">
        <f>HYPERLINK("mailto:paul@paulmsullivan.com","paul@paulmsullivan.com")</f>
        <v>paul@paulmsullivan.com</v>
      </c>
      <c r="F22" s="45">
        <v>217259</v>
      </c>
      <c r="G22" s="39" t="s">
        <v>20</v>
      </c>
      <c r="H22" s="50" t="s">
        <v>165</v>
      </c>
      <c r="I22" s="2" t="s">
        <v>166</v>
      </c>
      <c r="J22" s="21" t="s">
        <v>167</v>
      </c>
      <c r="K22" s="2" t="s">
        <v>168</v>
      </c>
    </row>
    <row r="23" spans="1:12" ht="15" customHeight="1" x14ac:dyDescent="0.2">
      <c r="A23" s="4" t="s">
        <v>279</v>
      </c>
      <c r="B23" s="4" t="s">
        <v>256</v>
      </c>
      <c r="C23" s="28" t="s">
        <v>172</v>
      </c>
      <c r="D23" s="4"/>
      <c r="E23" s="4" t="s">
        <v>80</v>
      </c>
      <c r="F23" s="8">
        <v>214823</v>
      </c>
      <c r="G23" s="4" t="s">
        <v>20</v>
      </c>
      <c r="H23" s="25" t="s">
        <v>171</v>
      </c>
      <c r="I23" s="6" t="s">
        <v>173</v>
      </c>
      <c r="J23" s="7" t="s">
        <v>174</v>
      </c>
      <c r="K23" s="29" t="s">
        <v>175</v>
      </c>
    </row>
    <row r="24" spans="1:12" ht="15" customHeight="1" x14ac:dyDescent="0.2">
      <c r="A24" s="4" t="s">
        <v>11</v>
      </c>
      <c r="B24" s="26" t="s">
        <v>12</v>
      </c>
      <c r="C24" s="27" t="s">
        <v>13</v>
      </c>
      <c r="D24" s="33" t="s">
        <v>13</v>
      </c>
      <c r="E24" s="4" t="s">
        <v>17</v>
      </c>
      <c r="F24" s="8">
        <v>214957</v>
      </c>
      <c r="G24" s="4" t="s">
        <v>20</v>
      </c>
      <c r="H24" s="16" t="s">
        <v>10</v>
      </c>
      <c r="I24" s="6" t="s">
        <v>14</v>
      </c>
      <c r="J24" s="7" t="s">
        <v>15</v>
      </c>
      <c r="K24" s="6" t="s">
        <v>16</v>
      </c>
      <c r="L24" s="5" t="s">
        <v>265</v>
      </c>
    </row>
    <row r="25" spans="1:12" ht="15" customHeight="1" x14ac:dyDescent="0.2">
      <c r="A25" s="4" t="s">
        <v>277</v>
      </c>
      <c r="B25" s="4" t="s">
        <v>187</v>
      </c>
      <c r="C25" s="5" t="s">
        <v>188</v>
      </c>
      <c r="D25" s="4"/>
      <c r="E25" s="4" t="s">
        <v>17</v>
      </c>
      <c r="F25" s="8">
        <v>213355</v>
      </c>
      <c r="G25" s="4" t="s">
        <v>20</v>
      </c>
      <c r="H25" s="16" t="s">
        <v>182</v>
      </c>
      <c r="I25" s="6"/>
      <c r="J25" s="6"/>
      <c r="K25" s="6"/>
    </row>
    <row r="26" spans="1:12" ht="15" customHeight="1" x14ac:dyDescent="0.2">
      <c r="A26" s="13" t="s">
        <v>212</v>
      </c>
      <c r="B26" s="4" t="s">
        <v>258</v>
      </c>
      <c r="C26" s="28" t="s">
        <v>213</v>
      </c>
      <c r="D26" s="4"/>
      <c r="E26" s="4" t="s">
        <v>17</v>
      </c>
      <c r="F26" s="14">
        <v>17819</v>
      </c>
      <c r="G26" s="4" t="s">
        <v>20</v>
      </c>
      <c r="H26" s="18" t="s">
        <v>207</v>
      </c>
      <c r="I26" s="6"/>
      <c r="J26" s="6"/>
      <c r="K26" s="6"/>
      <c r="L26" s="19"/>
    </row>
    <row r="27" spans="1:12" ht="15" customHeight="1" x14ac:dyDescent="0.2">
      <c r="A27" s="13" t="s">
        <v>280</v>
      </c>
      <c r="B27" s="4" t="s">
        <v>208</v>
      </c>
      <c r="C27" s="28" t="str">
        <f>HYPERLINK("mailto:linda.tracy@watertown.k12.ma.us","linda.tracy@watertown.k12.ma.us")</f>
        <v>linda.tracy@watertown.k12.ma.us</v>
      </c>
      <c r="D27" s="31" t="str">
        <f>HYPERLINK("tel:(617)%20308-0619","617-308-0619")</f>
        <v>617-308-0619</v>
      </c>
      <c r="E27" s="4" t="s">
        <v>17</v>
      </c>
      <c r="F27" s="14">
        <v>215382</v>
      </c>
      <c r="G27" s="4" t="s">
        <v>20</v>
      </c>
      <c r="H27" s="18" t="s">
        <v>207</v>
      </c>
      <c r="I27" s="6" t="s">
        <v>209</v>
      </c>
      <c r="J27" s="7" t="s">
        <v>210</v>
      </c>
      <c r="K27" s="6" t="s">
        <v>211</v>
      </c>
      <c r="L27" s="19"/>
    </row>
    <row r="28" spans="1:12" ht="15" customHeight="1" x14ac:dyDescent="0.2">
      <c r="A28" s="13" t="s">
        <v>214</v>
      </c>
      <c r="B28" s="4" t="s">
        <v>215</v>
      </c>
      <c r="C28" s="5" t="s">
        <v>216</v>
      </c>
      <c r="D28" s="4"/>
      <c r="E28" s="4" t="s">
        <v>80</v>
      </c>
      <c r="F28" s="14">
        <v>211600</v>
      </c>
      <c r="G28" s="4" t="s">
        <v>20</v>
      </c>
      <c r="H28" s="18" t="s">
        <v>214</v>
      </c>
      <c r="I28" s="6" t="s">
        <v>217</v>
      </c>
      <c r="J28" s="7" t="s">
        <v>218</v>
      </c>
      <c r="K28" s="6" t="s">
        <v>219</v>
      </c>
      <c r="L28" s="19"/>
    </row>
    <row r="29" spans="1:12" ht="15" customHeight="1" x14ac:dyDescent="0.2">
      <c r="A29" s="13" t="s">
        <v>201</v>
      </c>
      <c r="B29" s="4" t="s">
        <v>257</v>
      </c>
      <c r="C29" s="33" t="s">
        <v>202</v>
      </c>
      <c r="D29" s="33" t="s">
        <v>203</v>
      </c>
      <c r="E29" s="4" t="s">
        <v>17</v>
      </c>
      <c r="F29" s="14">
        <v>215965</v>
      </c>
      <c r="G29" s="4" t="s">
        <v>20</v>
      </c>
      <c r="H29" s="38" t="s">
        <v>200</v>
      </c>
      <c r="I29" s="6" t="s">
        <v>204</v>
      </c>
      <c r="J29" s="7" t="s">
        <v>205</v>
      </c>
      <c r="K29" s="6" t="s">
        <v>206</v>
      </c>
      <c r="L29" s="19"/>
    </row>
    <row r="30" spans="1:12" ht="15" customHeight="1" x14ac:dyDescent="0.2">
      <c r="A30" s="13" t="s">
        <v>270</v>
      </c>
      <c r="B30" s="4" t="s">
        <v>259</v>
      </c>
      <c r="C30" s="5" t="s">
        <v>221</v>
      </c>
      <c r="D30" s="33" t="s">
        <v>222</v>
      </c>
      <c r="E30" s="4" t="s">
        <v>17</v>
      </c>
      <c r="F30" s="14">
        <v>59417</v>
      </c>
      <c r="G30" s="4" t="s">
        <v>20</v>
      </c>
      <c r="H30" s="18" t="s">
        <v>220</v>
      </c>
      <c r="I30" s="6" t="s">
        <v>223</v>
      </c>
      <c r="J30" s="7" t="s">
        <v>224</v>
      </c>
      <c r="K30" s="6" t="s">
        <v>225</v>
      </c>
      <c r="L30" s="19"/>
    </row>
    <row r="31" spans="1:12" ht="15" customHeight="1" x14ac:dyDescent="0.2">
      <c r="A31" s="13" t="s">
        <v>269</v>
      </c>
      <c r="B31" s="4" t="s">
        <v>248</v>
      </c>
      <c r="C31" s="28" t="s">
        <v>247</v>
      </c>
      <c r="D31" s="33"/>
      <c r="E31" s="4" t="s">
        <v>80</v>
      </c>
      <c r="F31" s="14">
        <v>57434</v>
      </c>
      <c r="G31" s="4" t="s">
        <v>20</v>
      </c>
      <c r="H31" s="13" t="s">
        <v>233</v>
      </c>
      <c r="I31" s="6" t="s">
        <v>234</v>
      </c>
      <c r="J31" s="29" t="s">
        <v>235</v>
      </c>
      <c r="K31" s="6" t="s">
        <v>236</v>
      </c>
      <c r="L31" s="19"/>
    </row>
    <row r="32" spans="1:12" ht="15" customHeight="1" x14ac:dyDescent="0.2">
      <c r="A32" s="52" t="s">
        <v>289</v>
      </c>
      <c r="B32" s="53" t="s">
        <v>48</v>
      </c>
      <c r="C32" s="53" t="s">
        <v>49</v>
      </c>
      <c r="D32" s="54" t="s">
        <v>50</v>
      </c>
      <c r="E32" s="53"/>
      <c r="F32" s="52"/>
      <c r="G32" s="52" t="s">
        <v>35</v>
      </c>
      <c r="H32" s="52" t="s">
        <v>47</v>
      </c>
      <c r="I32" s="55" t="s">
        <v>51</v>
      </c>
      <c r="J32" s="56" t="s">
        <v>52</v>
      </c>
      <c r="K32" s="55" t="s">
        <v>53</v>
      </c>
      <c r="L32" s="55"/>
    </row>
    <row r="33" spans="1:12" ht="15" customHeight="1" x14ac:dyDescent="0.2">
      <c r="A33" s="57" t="s">
        <v>54</v>
      </c>
      <c r="B33" s="58" t="s">
        <v>55</v>
      </c>
      <c r="C33" s="59" t="s">
        <v>56</v>
      </c>
      <c r="D33" s="60"/>
      <c r="E33" s="60"/>
      <c r="F33" s="61"/>
      <c r="G33" s="57" t="s">
        <v>35</v>
      </c>
      <c r="H33" s="57" t="s">
        <v>54</v>
      </c>
      <c r="I33" s="62" t="s">
        <v>55</v>
      </c>
      <c r="J33" s="63" t="s">
        <v>56</v>
      </c>
      <c r="K33" s="62" t="s">
        <v>57</v>
      </c>
      <c r="L33" s="55"/>
    </row>
    <row r="34" spans="1:12" ht="15" customHeight="1" x14ac:dyDescent="0.2">
      <c r="A34" s="52" t="s">
        <v>288</v>
      </c>
      <c r="B34" s="53" t="s">
        <v>81</v>
      </c>
      <c r="C34" s="64" t="str">
        <f>HYPERLINK("mailto:fanticonst@yahoo.com","fanticonst@yahoo.com")</f>
        <v>fanticonst@yahoo.com</v>
      </c>
      <c r="D34" s="55"/>
      <c r="E34" s="53"/>
      <c r="F34" s="52"/>
      <c r="G34" s="52" t="s">
        <v>35</v>
      </c>
      <c r="H34" s="57" t="s">
        <v>77</v>
      </c>
      <c r="I34" s="55" t="s">
        <v>82</v>
      </c>
      <c r="J34" s="56" t="s">
        <v>83</v>
      </c>
      <c r="K34" s="55" t="s">
        <v>84</v>
      </c>
      <c r="L34" s="55"/>
    </row>
    <row r="35" spans="1:12" ht="15" customHeight="1" x14ac:dyDescent="0.2">
      <c r="A35" s="52" t="s">
        <v>287</v>
      </c>
      <c r="B35" s="60" t="s">
        <v>102</v>
      </c>
      <c r="C35" s="65" t="str">
        <f>HYPERLINK("mailto:theodosios.katsaros@rocklandtrust.com","theodosios.katsaros@rocklandtrust.com")</f>
        <v>theodosios.katsaros@rocklandtrust.com</v>
      </c>
      <c r="D35" s="53"/>
      <c r="E35" s="53"/>
      <c r="F35" s="52"/>
      <c r="G35" s="52" t="s">
        <v>35</v>
      </c>
      <c r="H35" s="57" t="s">
        <v>101</v>
      </c>
      <c r="I35" s="55" t="s">
        <v>103</v>
      </c>
      <c r="J35" s="56" t="s">
        <v>104</v>
      </c>
      <c r="K35" s="55" t="s">
        <v>105</v>
      </c>
      <c r="L35" s="55"/>
    </row>
    <row r="36" spans="1:12" ht="15" customHeight="1" x14ac:dyDescent="0.2">
      <c r="A36" s="52" t="s">
        <v>263</v>
      </c>
      <c r="B36" s="53" t="s">
        <v>260</v>
      </c>
      <c r="C36" s="53" t="s">
        <v>36</v>
      </c>
      <c r="D36" s="66" t="s">
        <v>37</v>
      </c>
      <c r="E36" s="53"/>
      <c r="F36" s="52"/>
      <c r="G36" s="52" t="s">
        <v>35</v>
      </c>
      <c r="H36" s="52" t="s">
        <v>34</v>
      </c>
      <c r="I36" s="55" t="s">
        <v>38</v>
      </c>
      <c r="J36" s="56" t="s">
        <v>39</v>
      </c>
      <c r="K36" s="55" t="s">
        <v>40</v>
      </c>
      <c r="L36" s="55"/>
    </row>
    <row r="37" spans="1:12" ht="15" customHeight="1" x14ac:dyDescent="0.2">
      <c r="A37" s="52" t="s">
        <v>115</v>
      </c>
      <c r="B37" s="53" t="s">
        <v>116</v>
      </c>
      <c r="C37" s="64" t="s">
        <v>117</v>
      </c>
      <c r="D37" s="53"/>
      <c r="E37" s="53"/>
      <c r="F37" s="52"/>
      <c r="G37" s="52" t="s">
        <v>35</v>
      </c>
      <c r="H37" s="57" t="s">
        <v>114</v>
      </c>
      <c r="I37" s="55" t="s">
        <v>118</v>
      </c>
      <c r="J37" s="67"/>
      <c r="K37" s="68" t="s">
        <v>119</v>
      </c>
      <c r="L37" s="55"/>
    </row>
    <row r="38" spans="1:12" ht="15" customHeight="1" x14ac:dyDescent="0.2">
      <c r="A38" s="52" t="s">
        <v>286</v>
      </c>
      <c r="B38" s="53" t="s">
        <v>121</v>
      </c>
      <c r="C38" s="64" t="s">
        <v>122</v>
      </c>
      <c r="D38" s="53"/>
      <c r="E38" s="53"/>
      <c r="F38" s="52"/>
      <c r="G38" s="52" t="s">
        <v>35</v>
      </c>
      <c r="H38" s="52" t="s">
        <v>120</v>
      </c>
      <c r="I38" s="55" t="s">
        <v>123</v>
      </c>
      <c r="J38" s="56" t="s">
        <v>122</v>
      </c>
      <c r="K38" s="55" t="s">
        <v>124</v>
      </c>
      <c r="L38" s="55"/>
    </row>
    <row r="39" spans="1:12" ht="15" customHeight="1" x14ac:dyDescent="0.2">
      <c r="A39" s="52" t="s">
        <v>138</v>
      </c>
      <c r="B39" s="53" t="s">
        <v>139</v>
      </c>
      <c r="C39" s="64" t="str">
        <f>HYPERLINK("mailto:emontoya@sagebank.com","emontoya@sagebank.com")</f>
        <v>emontoya@sagebank.com</v>
      </c>
      <c r="D39" s="53"/>
      <c r="E39" s="53"/>
      <c r="F39" s="52"/>
      <c r="G39" s="52" t="s">
        <v>35</v>
      </c>
      <c r="H39" s="57" t="s">
        <v>137</v>
      </c>
      <c r="I39" s="55" t="s">
        <v>140</v>
      </c>
      <c r="J39" s="56" t="s">
        <v>141</v>
      </c>
      <c r="K39" s="55" t="s">
        <v>142</v>
      </c>
      <c r="L39" s="55"/>
    </row>
    <row r="40" spans="1:12" ht="15" customHeight="1" x14ac:dyDescent="0.2">
      <c r="A40" s="52" t="s">
        <v>283</v>
      </c>
      <c r="B40" s="53" t="s">
        <v>144</v>
      </c>
      <c r="C40" s="64" t="s">
        <v>145</v>
      </c>
      <c r="D40" s="53"/>
      <c r="E40" s="53"/>
      <c r="F40" s="52"/>
      <c r="G40" s="52" t="s">
        <v>35</v>
      </c>
      <c r="H40" s="57" t="s">
        <v>143</v>
      </c>
      <c r="I40" s="55" t="s">
        <v>146</v>
      </c>
      <c r="J40" s="56" t="s">
        <v>147</v>
      </c>
      <c r="K40" s="55" t="s">
        <v>148</v>
      </c>
      <c r="L40" s="53"/>
    </row>
    <row r="41" spans="1:12" ht="15" customHeight="1" x14ac:dyDescent="0.2">
      <c r="A41" s="52" t="s">
        <v>177</v>
      </c>
      <c r="B41" s="55" t="s">
        <v>178</v>
      </c>
      <c r="C41" s="69" t="str">
        <f>HYPERLINK("mailto:tmgasbarro@gmail.com","tmgasbarro@gmail.com")</f>
        <v>tmgasbarro@gmail.com</v>
      </c>
      <c r="D41" s="55"/>
      <c r="E41" s="53"/>
      <c r="F41" s="52"/>
      <c r="G41" s="52" t="s">
        <v>35</v>
      </c>
      <c r="H41" s="52" t="s">
        <v>176</v>
      </c>
      <c r="I41" s="55" t="s">
        <v>179</v>
      </c>
      <c r="J41" s="70" t="s">
        <v>180</v>
      </c>
      <c r="K41" s="55" t="s">
        <v>181</v>
      </c>
      <c r="L41" s="53"/>
    </row>
    <row r="42" spans="1:12" ht="15" customHeight="1" x14ac:dyDescent="0.2">
      <c r="A42" s="52" t="s">
        <v>250</v>
      </c>
      <c r="B42" s="53" t="s">
        <v>156</v>
      </c>
      <c r="C42" s="64" t="str">
        <f>HYPERLINK("mailto:mablumenthal@partners.org","mablumenthal@partners.org")</f>
        <v>mablumenthal@partners.org</v>
      </c>
      <c r="D42" s="55"/>
      <c r="E42" s="53"/>
      <c r="F42" s="52"/>
      <c r="G42" s="52" t="s">
        <v>35</v>
      </c>
      <c r="H42" s="57" t="s">
        <v>155</v>
      </c>
      <c r="I42" s="55" t="s">
        <v>157</v>
      </c>
      <c r="J42" s="56" t="s">
        <v>158</v>
      </c>
      <c r="K42" s="55" t="s">
        <v>159</v>
      </c>
      <c r="L42" s="53"/>
    </row>
    <row r="43" spans="1:12" ht="15" customHeight="1" x14ac:dyDescent="0.2">
      <c r="A43" s="52" t="s">
        <v>285</v>
      </c>
      <c r="B43" s="55" t="s">
        <v>190</v>
      </c>
      <c r="C43" s="69" t="str">
        <f>HYPERLINK("mailto:A.Costa@easternbank.com","A.Costa@easternbank.com")</f>
        <v>A.Costa@easternbank.com</v>
      </c>
      <c r="D43" s="55"/>
      <c r="E43" s="55" t="s">
        <v>17</v>
      </c>
      <c r="F43" s="52"/>
      <c r="G43" s="52" t="s">
        <v>35</v>
      </c>
      <c r="H43" s="57" t="s">
        <v>189</v>
      </c>
      <c r="I43" s="55" t="s">
        <v>191</v>
      </c>
      <c r="J43" s="56" t="s">
        <v>192</v>
      </c>
      <c r="K43" s="55" t="s">
        <v>193</v>
      </c>
      <c r="L43" s="55"/>
    </row>
    <row r="44" spans="1:12" ht="15" customHeight="1" x14ac:dyDescent="0.2">
      <c r="A44" s="71" t="s">
        <v>194</v>
      </c>
      <c r="B44" s="60" t="s">
        <v>195</v>
      </c>
      <c r="C44" s="72" t="s">
        <v>196</v>
      </c>
      <c r="D44" s="73"/>
      <c r="E44" s="74"/>
      <c r="F44" s="61"/>
      <c r="G44" s="52" t="s">
        <v>35</v>
      </c>
      <c r="H44" s="75" t="s">
        <v>194</v>
      </c>
      <c r="I44" s="62" t="s">
        <v>197</v>
      </c>
      <c r="J44" s="63" t="s">
        <v>198</v>
      </c>
      <c r="K44" s="62" t="s">
        <v>199</v>
      </c>
      <c r="L44" s="55"/>
    </row>
    <row r="45" spans="1:12" ht="15" customHeight="1" x14ac:dyDescent="0.2">
      <c r="A45" s="71" t="s">
        <v>227</v>
      </c>
      <c r="B45" s="74" t="s">
        <v>228</v>
      </c>
      <c r="C45" s="65" t="s">
        <v>229</v>
      </c>
      <c r="D45" s="73"/>
      <c r="E45" s="74"/>
      <c r="F45" s="61"/>
      <c r="G45" s="71" t="s">
        <v>35</v>
      </c>
      <c r="H45" s="57" t="s">
        <v>226</v>
      </c>
      <c r="I45" s="62" t="s">
        <v>230</v>
      </c>
      <c r="J45" s="63" t="s">
        <v>231</v>
      </c>
      <c r="K45" s="62" t="s">
        <v>232</v>
      </c>
      <c r="L45" s="55"/>
    </row>
    <row r="46" spans="1:12" ht="15" customHeight="1" x14ac:dyDescent="0.2">
      <c r="A46" s="52" t="s">
        <v>237</v>
      </c>
      <c r="B46" s="55" t="s">
        <v>238</v>
      </c>
      <c r="C46" s="55" t="s">
        <v>239</v>
      </c>
      <c r="D46" s="55"/>
      <c r="E46" s="55"/>
      <c r="F46" s="52"/>
      <c r="G46" s="71" t="s">
        <v>35</v>
      </c>
      <c r="H46" s="52" t="s">
        <v>237</v>
      </c>
      <c r="I46" s="55" t="s">
        <v>240</v>
      </c>
      <c r="J46" s="56" t="s">
        <v>241</v>
      </c>
      <c r="K46" s="55" t="s">
        <v>242</v>
      </c>
      <c r="L46" s="55"/>
    </row>
    <row r="47" spans="1:12" ht="15" customHeight="1" x14ac:dyDescent="0.2">
      <c r="A47" s="19"/>
      <c r="F47" s="19"/>
      <c r="G47" s="19"/>
      <c r="H47" s="19"/>
    </row>
  </sheetData>
  <sortState ref="A2:L47">
    <sortCondition ref="G2:G47"/>
  </sortState>
  <hyperlinks>
    <hyperlink ref="J24" r:id="rId1"/>
    <hyperlink ref="J3" r:id="rId2"/>
    <hyperlink ref="J5" r:id="rId3"/>
    <hyperlink ref="J36" r:id="rId4"/>
    <hyperlink ref="J6" r:id="rId5"/>
    <hyperlink ref="J32" r:id="rId6"/>
    <hyperlink ref="J33" r:id="rId7"/>
    <hyperlink ref="J7" r:id="rId8"/>
    <hyperlink ref="J9" r:id="rId9"/>
    <hyperlink ref="J34" r:id="rId10"/>
    <hyperlink ref="J11" r:id="rId11"/>
    <hyperlink ref="J13" r:id="rId12"/>
    <hyperlink ref="J35" r:id="rId13"/>
    <hyperlink ref="J14" r:id="rId14"/>
    <hyperlink ref="J38" r:id="rId15"/>
    <hyperlink ref="J17" r:id="rId16"/>
    <hyperlink ref="J39" r:id="rId17"/>
    <hyperlink ref="J40" r:id="rId18"/>
    <hyperlink ref="J19" r:id="rId19"/>
    <hyperlink ref="J42" r:id="rId20"/>
    <hyperlink ref="J20" r:id="rId21"/>
    <hyperlink ref="J22" r:id="rId22"/>
    <hyperlink ref="J21" r:id="rId23"/>
    <hyperlink ref="J23" r:id="rId24"/>
    <hyperlink ref="J41" r:id="rId25"/>
    <hyperlink ref="J4" r:id="rId26"/>
    <hyperlink ref="J43" r:id="rId27"/>
    <hyperlink ref="J44" r:id="rId28"/>
    <hyperlink ref="J29" r:id="rId29"/>
    <hyperlink ref="J27" r:id="rId30"/>
    <hyperlink ref="J28" r:id="rId31"/>
    <hyperlink ref="J30" r:id="rId32"/>
    <hyperlink ref="J45" r:id="rId33"/>
    <hyperlink ref="J46" r:id="rId34"/>
    <hyperlink ref="J2" r:id="rId35"/>
  </hyperlinks>
  <pageMargins left="0.7" right="0.7" top="0.75" bottom="0.75" header="0.3" footer="0.3"/>
  <pageSetup orientation="portrait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Interact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Anthony</dc:creator>
  <cp:lastModifiedBy>Bob Anthony</cp:lastModifiedBy>
  <dcterms:created xsi:type="dcterms:W3CDTF">2017-10-26T17:05:42Z</dcterms:created>
  <dcterms:modified xsi:type="dcterms:W3CDTF">2017-10-31T04:41:10Z</dcterms:modified>
</cp:coreProperties>
</file>