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2" windowHeight="32767" activeTab="0"/>
  </bookViews>
  <sheets>
    <sheet name="DDF Use Hist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<sst xmlns="http://schemas.openxmlformats.org/spreadsheetml/2006/main" count="32" uniqueCount="32">
  <si>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DISTRICT 5950 DDF USAGE HISTORY </t>
  </si>
  <si>
    <t xml:space="preserve">USE </t>
  </si>
  <si>
    <t xml:space="preserve">District Contribution to Polio Plus </t>
  </si>
  <si>
    <t xml:space="preserve">District Grants </t>
  </si>
  <si>
    <t xml:space="preserve">    Local Projects </t>
  </si>
  <si>
    <t xml:space="preserve">    Small International </t>
  </si>
  <si>
    <t>Total DDF Used during year</t>
  </si>
  <si>
    <t xml:space="preserve">     SHARE Report Balance</t>
  </si>
  <si>
    <t xml:space="preserve">Global Grants </t>
  </si>
  <si>
    <t xml:space="preserve">Post 2012/2013 Rotary Year </t>
  </si>
  <si>
    <t xml:space="preserve">District Grant Subtotal </t>
  </si>
  <si>
    <t>Global Grant Subtotal</t>
  </si>
  <si>
    <t>Refunds from prior year Global Grants</t>
  </si>
  <si>
    <t>2016-2017</t>
  </si>
  <si>
    <t>District refund applied to Global</t>
  </si>
  <si>
    <t>2017-2018</t>
  </si>
  <si>
    <t xml:space="preserve">     Total DDF Allocation</t>
  </si>
  <si>
    <t>2018-2019</t>
  </si>
  <si>
    <t>2019-2020</t>
  </si>
  <si>
    <t xml:space="preserve">    Governor's Local Project Allocation</t>
  </si>
  <si>
    <t>Rotary Disaster Response Fund</t>
  </si>
  <si>
    <t>2020-2021</t>
  </si>
  <si>
    <t>2021-2022</t>
  </si>
  <si>
    <t xml:space="preserve">TRF Allocation (% of 3 years prior) </t>
  </si>
  <si>
    <t>TRF % SHARE Endow Earnings</t>
  </si>
  <si>
    <t xml:space="preserve">     Carry Forward on Prior Yr Approvals</t>
  </si>
  <si>
    <t xml:space="preserve">     Global Scholarships (incl C/F)</t>
  </si>
  <si>
    <t>Current Est</t>
  </si>
  <si>
    <t>2022-2023</t>
  </si>
  <si>
    <t>2023-2024</t>
  </si>
  <si>
    <t>DDF Carry Forward from prior year</t>
  </si>
  <si>
    <t>As of 1/10/24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</si>
</sst>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43" fontId="0" fillId="0" borderId="0" xfId="42" applyFont="1" applyAlignment="1">
      <alignment/>
    </xf>
    <xf numFmtId="43" fontId="0" fillId="0" borderId="10" xfId="42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3" fontId="1" fillId="0" borderId="0" xfId="42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3" fontId="0" fillId="0" borderId="0" xfId="42" applyNumberFormat="1" applyFont="1" applyAlignment="1">
      <alignment/>
    </xf>
    <xf numFmtId="43" fontId="1" fillId="0" borderId="0" xfId="42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3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43" fontId="41" fillId="0" borderId="0" xfId="42" applyNumberFormat="1" applyFont="1" applyFill="1" applyBorder="1" applyAlignment="1">
      <alignment/>
    </xf>
    <xf numFmtId="43" fontId="41" fillId="0" borderId="0" xfId="42" applyFont="1" applyFill="1" applyAlignment="1">
      <alignment/>
    </xf>
    <xf numFmtId="22" fontId="0" fillId="0" borderId="0" xfId="0" applyNumberFormat="1" applyFont="1" applyAlignment="1">
      <alignment horizontal="center"/>
    </xf>
    <xf numFmtId="43" fontId="0" fillId="0" borderId="10" xfId="42" applyFont="1" applyFill="1" applyBorder="1" applyAlignment="1">
      <alignment/>
    </xf>
    <xf numFmtId="43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43" fontId="1" fillId="0" borderId="0" xfId="42" applyFont="1" applyAlignment="1">
      <alignment horizontal="center"/>
    </xf>
    <xf numFmtId="43" fontId="1" fillId="0" borderId="10" xfId="42" applyFont="1" applyFill="1" applyBorder="1" applyAlignment="1">
      <alignment horizontal="center"/>
    </xf>
    <xf numFmtId="43" fontId="0" fillId="0" borderId="0" xfId="42" applyFont="1" applyAlignment="1">
      <alignment horizontal="center"/>
    </xf>
    <xf numFmtId="43" fontId="0" fillId="0" borderId="0" xfId="42" applyFont="1" applyFill="1" applyAlignment="1">
      <alignment/>
    </xf>
    <xf numFmtId="43" fontId="0" fillId="0" borderId="0" xfId="42" applyFont="1" applyFill="1" applyAlignment="1">
      <alignment/>
    </xf>
    <xf numFmtId="43" fontId="0" fillId="0" borderId="0" xfId="42" applyFont="1" applyFill="1" applyAlignment="1">
      <alignment/>
    </xf>
    <xf numFmtId="43" fontId="0" fillId="0" borderId="10" xfId="42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0" xfId="42" applyFont="1" applyBorder="1" applyAlignment="1">
      <alignment/>
    </xf>
    <xf numFmtId="43" fontId="0" fillId="0" borderId="0" xfId="42" applyFont="1" applyFill="1" applyBorder="1" applyAlignment="1">
      <alignment/>
    </xf>
    <xf numFmtId="43" fontId="0" fillId="0" borderId="0" xfId="42" applyFont="1" applyFill="1" applyBorder="1" applyAlignment="1">
      <alignment/>
    </xf>
    <xf numFmtId="43" fontId="0" fillId="0" borderId="0" xfId="42" applyFont="1" applyFill="1" applyBorder="1" applyAlignment="1">
      <alignment/>
    </xf>
    <xf numFmtId="43" fontId="0" fillId="0" borderId="0" xfId="42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32.28125" style="0" customWidth="1"/>
    <col min="2" max="2" width="1.7109375" style="0" customWidth="1"/>
    <col min="3" max="3" width="11.28125" style="0" customWidth="1"/>
    <col min="4" max="4" width="11.57421875" style="0" customWidth="1"/>
    <col min="5" max="5" width="11.7109375" style="0" customWidth="1"/>
    <col min="6" max="6" width="12.28125" style="0" customWidth="1"/>
    <col min="7" max="7" width="12.28125" style="6" customWidth="1"/>
    <col min="8" max="8" width="11.421875" style="0" customWidth="1"/>
    <col min="9" max="9" width="11.57421875" style="0" customWidth="1"/>
    <col min="10" max="10" width="11.8515625" style="0" customWidth="1"/>
    <col min="11" max="11" width="11.28125" style="0" bestFit="1" customWidth="1"/>
  </cols>
  <sheetData>
    <row r="1" spans="1:10" ht="22.5">
      <c r="A1" s="9" t="s">
        <v>0</v>
      </c>
      <c r="C1" s="21"/>
      <c r="F1" s="24"/>
      <c r="G1" s="27"/>
      <c r="J1" s="16" t="s">
        <v>31</v>
      </c>
    </row>
    <row r="2" spans="3:10" ht="12.75">
      <c r="C2" s="11"/>
      <c r="D2" s="11"/>
      <c r="E2" s="11"/>
      <c r="G2" s="25"/>
      <c r="H2" s="11"/>
      <c r="J2" s="11" t="s">
        <v>27</v>
      </c>
    </row>
    <row r="3" spans="1:10" ht="12.75">
      <c r="A3" s="2" t="s">
        <v>1</v>
      </c>
      <c r="B3" s="2"/>
      <c r="C3" s="8" t="s">
        <v>13</v>
      </c>
      <c r="D3" s="2" t="s">
        <v>15</v>
      </c>
      <c r="E3" s="2" t="s">
        <v>17</v>
      </c>
      <c r="F3" s="2" t="s">
        <v>18</v>
      </c>
      <c r="G3" s="26" t="s">
        <v>21</v>
      </c>
      <c r="H3" s="2" t="s">
        <v>22</v>
      </c>
      <c r="I3" s="2" t="s">
        <v>28</v>
      </c>
      <c r="J3" s="8" t="s">
        <v>29</v>
      </c>
    </row>
    <row r="4" spans="1:2" ht="12.75">
      <c r="A4" s="4" t="s">
        <v>9</v>
      </c>
      <c r="B4" s="3"/>
    </row>
    <row r="5" spans="1:10" ht="12.75">
      <c r="A5" t="s">
        <v>2</v>
      </c>
      <c r="F5" s="6">
        <v>30000</v>
      </c>
      <c r="G5" s="6">
        <v>11000</v>
      </c>
      <c r="H5" s="6"/>
      <c r="I5" s="6">
        <v>10360</v>
      </c>
      <c r="J5" s="6">
        <v>5000</v>
      </c>
    </row>
    <row r="6" spans="1:10" ht="12.75">
      <c r="A6" s="15" t="s">
        <v>20</v>
      </c>
      <c r="F6" s="6">
        <v>25000</v>
      </c>
      <c r="H6" s="6">
        <v>12833</v>
      </c>
      <c r="I6" s="6"/>
      <c r="J6" s="6"/>
    </row>
    <row r="7" spans="6:10" ht="12.75">
      <c r="F7" s="6"/>
      <c r="H7" s="6"/>
      <c r="I7" s="6"/>
      <c r="J7" s="6"/>
    </row>
    <row r="8" spans="1:10" ht="12.75">
      <c r="A8" s="1" t="s">
        <v>3</v>
      </c>
      <c r="E8" s="6"/>
      <c r="F8" s="6"/>
      <c r="H8" s="6"/>
      <c r="I8" s="6"/>
      <c r="J8" s="6"/>
    </row>
    <row r="9" spans="1:10" ht="12.75">
      <c r="A9" t="s">
        <v>4</v>
      </c>
      <c r="C9" s="13">
        <v>74000</v>
      </c>
      <c r="D9" s="13">
        <v>138536</v>
      </c>
      <c r="E9" s="6">
        <v>93382.94</v>
      </c>
      <c r="F9" s="6">
        <v>141742</v>
      </c>
      <c r="G9" s="28">
        <v>105300</v>
      </c>
      <c r="H9" s="29">
        <v>64300</v>
      </c>
      <c r="I9" s="29">
        <v>64463</v>
      </c>
      <c r="J9" s="29">
        <v>51400</v>
      </c>
    </row>
    <row r="10" spans="1:10" ht="12.75">
      <c r="A10" t="s">
        <v>5</v>
      </c>
      <c r="C10" s="13">
        <v>89659</v>
      </c>
      <c r="D10" s="13">
        <v>54002</v>
      </c>
      <c r="E10" s="6">
        <v>92035.06</v>
      </c>
      <c r="F10" s="6">
        <v>78000</v>
      </c>
      <c r="G10" s="28">
        <v>116833</v>
      </c>
      <c r="H10" s="29">
        <v>106600</v>
      </c>
      <c r="I10" s="29">
        <v>101400</v>
      </c>
      <c r="J10" s="29">
        <v>98680</v>
      </c>
    </row>
    <row r="11" spans="1:10" ht="12.75">
      <c r="A11" t="s">
        <v>19</v>
      </c>
      <c r="C11" s="7">
        <v>0</v>
      </c>
      <c r="D11" s="7">
        <v>0</v>
      </c>
      <c r="E11" s="7">
        <v>0</v>
      </c>
      <c r="F11" s="22">
        <v>0</v>
      </c>
      <c r="G11" s="7">
        <v>0</v>
      </c>
      <c r="H11" s="7">
        <v>0</v>
      </c>
      <c r="I11" s="31">
        <v>0</v>
      </c>
      <c r="J11" s="31">
        <v>0</v>
      </c>
    </row>
    <row r="12" spans="1:10" ht="12.75">
      <c r="A12" s="16" t="s">
        <v>10</v>
      </c>
      <c r="C12" s="13">
        <f>SUM(C9:C11)</f>
        <v>163659</v>
      </c>
      <c r="D12" s="13">
        <f>SUM(D9:D11)</f>
        <v>192538</v>
      </c>
      <c r="E12" s="13">
        <f>SUM(E8:E11)</f>
        <v>185418</v>
      </c>
      <c r="F12" s="23">
        <f>SUM(F8:F11)</f>
        <v>219742</v>
      </c>
      <c r="G12" s="6">
        <f>SUM(G8:G11)</f>
        <v>222133</v>
      </c>
      <c r="H12" s="6">
        <f>SUM(H8:H11)</f>
        <v>170900</v>
      </c>
      <c r="I12" s="6">
        <f>SUM(I9:I11)</f>
        <v>165863</v>
      </c>
      <c r="J12" s="6">
        <f>SUM(J9:J11)</f>
        <v>150080</v>
      </c>
    </row>
    <row r="13" spans="1:10" ht="12.75">
      <c r="A13" s="5"/>
      <c r="E13" s="6"/>
      <c r="H13" s="6"/>
      <c r="I13" s="6"/>
      <c r="J13" s="6"/>
    </row>
    <row r="14" spans="1:11" ht="12.75">
      <c r="A14" s="1" t="s">
        <v>8</v>
      </c>
      <c r="C14" s="6">
        <v>88226</v>
      </c>
      <c r="D14" s="6">
        <v>64375</v>
      </c>
      <c r="E14" s="6">
        <v>42500</v>
      </c>
      <c r="F14" s="6">
        <v>86546</v>
      </c>
      <c r="G14" s="30">
        <v>177105</v>
      </c>
      <c r="H14" s="6">
        <v>101284</v>
      </c>
      <c r="I14" s="6">
        <v>52500</v>
      </c>
      <c r="J14" s="6">
        <v>60000</v>
      </c>
      <c r="K14" s="6"/>
    </row>
    <row r="15" spans="1:10" ht="12.75">
      <c r="A15" s="15" t="s">
        <v>25</v>
      </c>
      <c r="C15" s="6">
        <v>100826</v>
      </c>
      <c r="D15" s="6">
        <v>27872</v>
      </c>
      <c r="E15" s="6">
        <v>156740.75</v>
      </c>
      <c r="F15" s="6">
        <v>0</v>
      </c>
      <c r="G15" s="29">
        <v>173990</v>
      </c>
      <c r="H15" s="6">
        <v>0</v>
      </c>
      <c r="I15" s="6">
        <v>31000</v>
      </c>
      <c r="J15" s="6">
        <v>60000</v>
      </c>
    </row>
    <row r="16" spans="1:10" ht="12.75">
      <c r="A16" s="15" t="s">
        <v>26</v>
      </c>
      <c r="C16" s="7">
        <v>30000</v>
      </c>
      <c r="D16" s="7">
        <v>0</v>
      </c>
      <c r="E16" s="7">
        <v>30000</v>
      </c>
      <c r="F16" s="7">
        <v>15000</v>
      </c>
      <c r="G16" s="7">
        <v>30000</v>
      </c>
      <c r="H16" s="7">
        <v>33334</v>
      </c>
      <c r="I16" s="31">
        <f>16667*2</f>
        <v>33334</v>
      </c>
      <c r="J16" s="7">
        <v>0</v>
      </c>
    </row>
    <row r="17" spans="1:10" ht="12.75">
      <c r="A17" s="16" t="s">
        <v>11</v>
      </c>
      <c r="C17" s="13">
        <f aca="true" t="shared" si="0" ref="C17:H17">SUM(C14:C16)</f>
        <v>219052</v>
      </c>
      <c r="D17" s="13">
        <f t="shared" si="0"/>
        <v>92247</v>
      </c>
      <c r="E17" s="13">
        <f t="shared" si="0"/>
        <v>229240.75</v>
      </c>
      <c r="F17" s="13">
        <f t="shared" si="0"/>
        <v>101546</v>
      </c>
      <c r="G17" s="13">
        <f t="shared" si="0"/>
        <v>381095</v>
      </c>
      <c r="H17" s="13">
        <f t="shared" si="0"/>
        <v>134618</v>
      </c>
      <c r="I17" s="6">
        <f>SUM(I14:I16)</f>
        <v>116834</v>
      </c>
      <c r="J17" s="6">
        <f>SUM(J14:J16)</f>
        <v>120000</v>
      </c>
    </row>
    <row r="18" spans="1:10" ht="12.75">
      <c r="A18" s="16"/>
      <c r="C18" s="6"/>
      <c r="E18" s="6"/>
      <c r="F18" s="6"/>
      <c r="H18" s="6"/>
      <c r="I18" s="6"/>
      <c r="J18" s="6"/>
    </row>
    <row r="19" spans="1:10" ht="12.75">
      <c r="A19" s="12" t="s">
        <v>14</v>
      </c>
      <c r="C19" s="6">
        <v>-1098</v>
      </c>
      <c r="E19" s="6">
        <v>2606</v>
      </c>
      <c r="F19" s="6">
        <v>-2606</v>
      </c>
      <c r="H19" s="6"/>
      <c r="I19" s="6"/>
      <c r="J19" s="6"/>
    </row>
    <row r="20" spans="1:10" ht="12.75">
      <c r="A20" s="12" t="s">
        <v>12</v>
      </c>
      <c r="C20" s="7"/>
      <c r="D20" s="18"/>
      <c r="E20" s="7"/>
      <c r="F20" s="7"/>
      <c r="G20" s="7"/>
      <c r="H20" s="7"/>
      <c r="I20" s="7"/>
      <c r="J20" s="7"/>
    </row>
    <row r="21" spans="1:10" ht="12.75">
      <c r="A21" s="1" t="s">
        <v>6</v>
      </c>
      <c r="C21" s="14">
        <f>C12+C17+C19</f>
        <v>381613</v>
      </c>
      <c r="D21" s="14">
        <f>D12+D17+D19</f>
        <v>284785</v>
      </c>
      <c r="E21" s="14">
        <f>E12+E17+E19</f>
        <v>417264.75</v>
      </c>
      <c r="F21" s="14">
        <f>F5+F6+F12+F17+F19</f>
        <v>373682</v>
      </c>
      <c r="G21" s="14">
        <f>G5+G6+G12+G17+G19</f>
        <v>614228</v>
      </c>
      <c r="H21" s="14">
        <f>H5+H6+H12+H17+H19</f>
        <v>318351</v>
      </c>
      <c r="I21" s="14">
        <f>I5+I6+I12+I17+I19</f>
        <v>293057</v>
      </c>
      <c r="J21" s="14">
        <f>J5+J6+J12+J17+J19</f>
        <v>275080</v>
      </c>
    </row>
    <row r="22" spans="1:10" ht="12.75">
      <c r="A22" s="1"/>
      <c r="C22" s="14"/>
      <c r="D22" s="14"/>
      <c r="E22" s="14"/>
      <c r="F22" s="14"/>
      <c r="G22" s="14"/>
      <c r="H22" s="14"/>
      <c r="I22" s="14"/>
      <c r="J22" s="14"/>
    </row>
    <row r="23" spans="1:10" ht="12.75">
      <c r="A23" s="1" t="s">
        <v>23</v>
      </c>
      <c r="C23" s="19">
        <v>325624.3</v>
      </c>
      <c r="D23" s="20">
        <v>383302.02</v>
      </c>
      <c r="E23" s="6">
        <v>374259.04</v>
      </c>
      <c r="F23" s="6">
        <v>388995.93</v>
      </c>
      <c r="G23" s="6">
        <v>393724.06</v>
      </c>
      <c r="H23" s="6">
        <v>365356.53</v>
      </c>
      <c r="I23" s="6">
        <v>328751.1</v>
      </c>
      <c r="J23" s="6">
        <v>323245.17</v>
      </c>
    </row>
    <row r="24" spans="1:10" ht="12.75">
      <c r="A24" s="1" t="s">
        <v>24</v>
      </c>
      <c r="C24" s="33">
        <v>1774.34</v>
      </c>
      <c r="D24" s="33">
        <v>1790.57</v>
      </c>
      <c r="E24" s="33">
        <v>1816.72</v>
      </c>
      <c r="F24" s="33">
        <v>1870.11</v>
      </c>
      <c r="G24" s="34">
        <v>2190.31</v>
      </c>
      <c r="H24" s="35">
        <v>2974.98</v>
      </c>
      <c r="I24" s="36">
        <v>3284.52</v>
      </c>
      <c r="J24" s="37">
        <v>2976.01</v>
      </c>
    </row>
    <row r="25" spans="1:10" ht="12.75">
      <c r="A25" s="1" t="s">
        <v>30</v>
      </c>
      <c r="C25" s="31">
        <v>197266.32</v>
      </c>
      <c r="D25" s="31">
        <f>C28</f>
        <v>143051.95999999996</v>
      </c>
      <c r="E25" s="31">
        <f>D28</f>
        <v>243359.55000000005</v>
      </c>
      <c r="F25" s="31">
        <f>E28</f>
        <v>202170.56000000006</v>
      </c>
      <c r="G25" s="32">
        <f>F28</f>
        <v>219354.6000000001</v>
      </c>
      <c r="H25" s="32">
        <f>G28</f>
        <v>1040.9700000000885</v>
      </c>
      <c r="I25" s="32">
        <f>H28</f>
        <v>51021.4800000001</v>
      </c>
      <c r="J25" s="32">
        <v>90040.54</v>
      </c>
    </row>
    <row r="26" spans="1:10" ht="12.75">
      <c r="A26" s="1" t="s">
        <v>16</v>
      </c>
      <c r="C26" s="17">
        <f>SUM(C23:C25)</f>
        <v>524664.96</v>
      </c>
      <c r="D26" s="17">
        <f aca="true" t="shared" si="1" ref="D26:J26">SUM(D23:D25)</f>
        <v>528144.55</v>
      </c>
      <c r="E26" s="17">
        <f t="shared" si="1"/>
        <v>619435.31</v>
      </c>
      <c r="F26" s="17">
        <f t="shared" si="1"/>
        <v>593036.6000000001</v>
      </c>
      <c r="G26" s="17">
        <f t="shared" si="1"/>
        <v>615268.9700000001</v>
      </c>
      <c r="H26" s="17">
        <f t="shared" si="1"/>
        <v>369372.4800000001</v>
      </c>
      <c r="I26" s="17">
        <f t="shared" si="1"/>
        <v>383057.1000000001</v>
      </c>
      <c r="J26" s="17">
        <f t="shared" si="1"/>
        <v>416261.72</v>
      </c>
    </row>
    <row r="27" spans="5:10" ht="12.75">
      <c r="E27" s="6"/>
      <c r="F27" s="6"/>
      <c r="H27" s="6"/>
      <c r="I27" s="6"/>
      <c r="J27" s="6"/>
    </row>
    <row r="28" spans="1:10" ht="12.75">
      <c r="A28" s="1" t="s">
        <v>7</v>
      </c>
      <c r="C28" s="10">
        <f>C26-C21</f>
        <v>143051.95999999996</v>
      </c>
      <c r="D28" s="10">
        <f>D26-D21</f>
        <v>243359.55000000005</v>
      </c>
      <c r="E28" s="10">
        <f>E26-E21</f>
        <v>202170.56000000006</v>
      </c>
      <c r="F28" s="10">
        <f>F26-F21</f>
        <v>219354.6000000001</v>
      </c>
      <c r="G28" s="10">
        <f>G26-G21</f>
        <v>1040.9700000000885</v>
      </c>
      <c r="H28" s="10">
        <f>H26-H21</f>
        <v>51021.4800000001</v>
      </c>
      <c r="I28" s="10">
        <f>I26-I21</f>
        <v>90000.1000000001</v>
      </c>
      <c r="J28" s="10">
        <f>J26-J21</f>
        <v>141181.71999999997</v>
      </c>
    </row>
    <row r="30" ht="12.75">
      <c r="A30" s="15"/>
    </row>
  </sheetData>
  <sheetProtection/>
  <printOptions gridLines="1"/>
  <pageMargins left="0.45" right="0.2" top="0.5" bottom="0.4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Murphy</dc:creator>
  <cp:keywords/>
  <dc:description/>
  <cp:lastModifiedBy>Don Stiles</cp:lastModifiedBy>
  <cp:lastPrinted>2024-01-09T21:57:11Z</cp:lastPrinted>
  <dcterms:created xsi:type="dcterms:W3CDTF">2013-11-05T16:56:25Z</dcterms:created>
  <dcterms:modified xsi:type="dcterms:W3CDTF">2024-01-09T22:26:03Z</dcterms:modified>
  <cp:category/>
  <cp:version/>
  <cp:contentType/>
  <cp:contentStatus/>
</cp:coreProperties>
</file>