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D-13-WKS-01\Documents\ExComm 2016-2017\July 2016\"/>
    </mc:Choice>
  </mc:AlternateContent>
  <bookViews>
    <workbookView xWindow="0" yWindow="0" windowWidth="20490" windowHeight="7755"/>
  </bookViews>
  <sheets>
    <sheet name="Area Order" sheetId="1" r:id="rId1"/>
    <sheet name="sheet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8" i="1" l="1"/>
  <c r="H68" i="1" l="1"/>
  <c r="I68" i="1" l="1"/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C68" i="1"/>
  <c r="Q20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O18" i="1"/>
  <c r="O20" i="1" s="1"/>
  <c r="E68" i="1"/>
  <c r="J61" i="1"/>
  <c r="J14" i="1"/>
  <c r="J11" i="1"/>
  <c r="J3" i="1"/>
  <c r="K46" i="1"/>
  <c r="G30" i="1"/>
  <c r="K54" i="1"/>
  <c r="J50" i="1"/>
  <c r="J12" i="1"/>
  <c r="J34" i="1"/>
  <c r="J33" i="1"/>
  <c r="J53" i="1"/>
  <c r="J28" i="1"/>
  <c r="J27" i="1"/>
  <c r="J7" i="1"/>
  <c r="J48" i="1"/>
  <c r="J47" i="1"/>
  <c r="J35" i="1"/>
  <c r="J23" i="1"/>
  <c r="J39" i="1"/>
  <c r="J43" i="1"/>
  <c r="D68" i="1"/>
  <c r="K50" i="1"/>
  <c r="G50" i="1"/>
  <c r="F50" i="1"/>
  <c r="G66" i="1"/>
  <c r="F66" i="1"/>
  <c r="K42" i="1"/>
  <c r="J42" i="1"/>
  <c r="G42" i="1"/>
  <c r="F42" i="1"/>
  <c r="G46" i="1"/>
  <c r="F46" i="1"/>
  <c r="K45" i="1"/>
  <c r="J45" i="1"/>
  <c r="G45" i="1"/>
  <c r="F45" i="1"/>
  <c r="K16" i="1"/>
  <c r="J16" i="1"/>
  <c r="G16" i="1"/>
  <c r="F16" i="1"/>
  <c r="K37" i="1"/>
  <c r="J37" i="1"/>
  <c r="G37" i="1"/>
  <c r="F37" i="1"/>
  <c r="K29" i="1"/>
  <c r="J29" i="1"/>
  <c r="G29" i="1"/>
  <c r="F29" i="1"/>
  <c r="G12" i="1"/>
  <c r="F12" i="1"/>
  <c r="G54" i="1"/>
  <c r="K34" i="1"/>
  <c r="G34" i="1"/>
  <c r="F34" i="1"/>
  <c r="G25" i="1"/>
  <c r="F25" i="1"/>
  <c r="K24" i="1"/>
  <c r="J24" i="1"/>
  <c r="G24" i="1"/>
  <c r="F24" i="1"/>
  <c r="K44" i="1"/>
  <c r="J44" i="1"/>
  <c r="G44" i="1"/>
  <c r="F44" i="1"/>
  <c r="J62" i="1"/>
  <c r="G62" i="1"/>
  <c r="F62" i="1"/>
  <c r="K33" i="1"/>
  <c r="G33" i="1"/>
  <c r="F33" i="1"/>
  <c r="G53" i="1"/>
  <c r="F53" i="1"/>
  <c r="K57" i="1"/>
  <c r="J57" i="1"/>
  <c r="G57" i="1"/>
  <c r="F57" i="1"/>
  <c r="J56" i="1"/>
  <c r="G56" i="1"/>
  <c r="F56" i="1"/>
  <c r="K55" i="1"/>
  <c r="J55" i="1"/>
  <c r="G55" i="1"/>
  <c r="F55" i="1"/>
  <c r="K18" i="1"/>
  <c r="J18" i="1"/>
  <c r="G18" i="1"/>
  <c r="F18" i="1"/>
  <c r="G28" i="1"/>
  <c r="F28" i="1"/>
  <c r="K27" i="1"/>
  <c r="G27" i="1"/>
  <c r="F27" i="1"/>
  <c r="G65" i="1"/>
  <c r="F65" i="1"/>
  <c r="K22" i="1"/>
  <c r="J22" i="1"/>
  <c r="G22" i="1"/>
  <c r="F22" i="1"/>
  <c r="G64" i="1"/>
  <c r="F64" i="1"/>
  <c r="K63" i="1"/>
  <c r="G63" i="1"/>
  <c r="F63" i="1"/>
  <c r="K26" i="1"/>
  <c r="J26" i="1"/>
  <c r="G26" i="1"/>
  <c r="F26" i="1"/>
  <c r="J49" i="1"/>
  <c r="G49" i="1"/>
  <c r="F49" i="1"/>
  <c r="K7" i="1"/>
  <c r="G7" i="1"/>
  <c r="F7" i="1"/>
  <c r="K32" i="1"/>
  <c r="J32" i="1"/>
  <c r="G32" i="1"/>
  <c r="F32" i="1"/>
  <c r="J52" i="1"/>
  <c r="G52" i="1"/>
  <c r="F52" i="1"/>
  <c r="K15" i="1"/>
  <c r="G15" i="1"/>
  <c r="F15" i="1"/>
  <c r="K36" i="1"/>
  <c r="J36" i="1"/>
  <c r="G36" i="1"/>
  <c r="F36" i="1"/>
  <c r="K14" i="1"/>
  <c r="G14" i="1"/>
  <c r="F14" i="1"/>
  <c r="G11" i="1"/>
  <c r="F11" i="1"/>
  <c r="K17" i="1"/>
  <c r="J17" i="1"/>
  <c r="G17" i="1"/>
  <c r="F17" i="1"/>
  <c r="K6" i="1"/>
  <c r="J6" i="1"/>
  <c r="G6" i="1"/>
  <c r="F6" i="1"/>
  <c r="K5" i="1"/>
  <c r="J5" i="1"/>
  <c r="G5" i="1"/>
  <c r="F5" i="1"/>
  <c r="K4" i="1"/>
  <c r="G4" i="1"/>
  <c r="F4" i="1"/>
  <c r="G3" i="1"/>
  <c r="F3" i="1"/>
  <c r="K2" i="1"/>
  <c r="J2" i="1"/>
  <c r="G2" i="1"/>
  <c r="F2" i="1"/>
  <c r="J31" i="1"/>
  <c r="G31" i="1"/>
  <c r="F31" i="1"/>
  <c r="K43" i="1"/>
  <c r="G43" i="1"/>
  <c r="F43" i="1"/>
  <c r="K61" i="1"/>
  <c r="G61" i="1"/>
  <c r="F61" i="1"/>
  <c r="K30" i="1"/>
  <c r="K13" i="1"/>
  <c r="J13" i="1"/>
  <c r="G13" i="1"/>
  <c r="F13" i="1"/>
  <c r="K21" i="1"/>
  <c r="G21" i="1"/>
  <c r="F21" i="1"/>
  <c r="K20" i="1"/>
  <c r="J20" i="1"/>
  <c r="G20" i="1"/>
  <c r="F20" i="1"/>
  <c r="K19" i="1"/>
  <c r="J19" i="1"/>
  <c r="G19" i="1"/>
  <c r="F19" i="1"/>
  <c r="K51" i="1"/>
  <c r="J51" i="1"/>
  <c r="G51" i="1"/>
  <c r="F51" i="1"/>
  <c r="K48" i="1"/>
  <c r="G48" i="1"/>
  <c r="F48" i="1"/>
  <c r="G41" i="1"/>
  <c r="F41" i="1"/>
  <c r="J40" i="1"/>
  <c r="G40" i="1"/>
  <c r="F40" i="1"/>
  <c r="K47" i="1"/>
  <c r="G47" i="1"/>
  <c r="F47" i="1"/>
  <c r="G35" i="1"/>
  <c r="F35" i="1"/>
  <c r="K60" i="1"/>
  <c r="J60" i="1"/>
  <c r="G60" i="1"/>
  <c r="F60" i="1"/>
  <c r="K59" i="1"/>
  <c r="J59" i="1"/>
  <c r="G59" i="1"/>
  <c r="F59" i="1"/>
  <c r="K58" i="1"/>
  <c r="J58" i="1"/>
  <c r="G58" i="1"/>
  <c r="F58" i="1"/>
  <c r="K23" i="1"/>
  <c r="G23" i="1"/>
  <c r="F23" i="1"/>
  <c r="G10" i="1"/>
  <c r="F10" i="1"/>
  <c r="K9" i="1"/>
  <c r="J9" i="1"/>
  <c r="G9" i="1"/>
  <c r="F9" i="1"/>
  <c r="G8" i="1"/>
  <c r="F8" i="1"/>
  <c r="K39" i="1"/>
  <c r="G39" i="1"/>
  <c r="F39" i="1"/>
  <c r="K38" i="1"/>
  <c r="J38" i="1"/>
  <c r="G38" i="1"/>
  <c r="F38" i="1"/>
  <c r="N18" i="1" l="1"/>
  <c r="N20" i="1" s="1"/>
  <c r="P18" i="1"/>
  <c r="P20" i="1" s="1"/>
</calcChain>
</file>

<file path=xl/sharedStrings.xml><?xml version="1.0" encoding="utf-8"?>
<sst xmlns="http://schemas.openxmlformats.org/spreadsheetml/2006/main" count="102" uniqueCount="83">
  <si>
    <t xml:space="preserve">Aurora Fitzsimons - AG 2  </t>
  </si>
  <si>
    <t>Aurora Gateway - AG 2</t>
  </si>
  <si>
    <t>Aurora Southlands - AG 6</t>
  </si>
  <si>
    <t>Boulder - AG 15</t>
  </si>
  <si>
    <t>Boulder Flatirons - AG 15</t>
  </si>
  <si>
    <t>Boulder Valley - AG 15</t>
  </si>
  <si>
    <t>Breckenridge Mountain - AG 9</t>
  </si>
  <si>
    <t>Brighton - AG 12</t>
  </si>
  <si>
    <t xml:space="preserve">Broomfield - AG 10     </t>
  </si>
  <si>
    <t xml:space="preserve">Broomfield Crossing - AG 10    </t>
  </si>
  <si>
    <t xml:space="preserve">Wheat Ridge - AG 10       </t>
  </si>
  <si>
    <t xml:space="preserve">Brush - AG 12    </t>
  </si>
  <si>
    <t>Carbon Valley - AG 13</t>
  </si>
  <si>
    <t xml:space="preserve">Castle Pines - AG 5    </t>
  </si>
  <si>
    <t xml:space="preserve">Castle Rock - AG 5  </t>
  </si>
  <si>
    <t xml:space="preserve">Castle Rock High Noon - AG 5  </t>
  </si>
  <si>
    <t>Centennial - AG 3</t>
  </si>
  <si>
    <t xml:space="preserve">Clear Creek 2000 - AG 8  </t>
  </si>
  <si>
    <t xml:space="preserve">Commerce City - AG 11  </t>
  </si>
  <si>
    <t xml:space="preserve">Conifer - AG 8    </t>
  </si>
  <si>
    <t xml:space="preserve">Denver - AG 1    </t>
  </si>
  <si>
    <t xml:space="preserve">Denver Cherry Creek - AG 1  </t>
  </si>
  <si>
    <t xml:space="preserve">Denver LoDo - AG 1   </t>
  </si>
  <si>
    <t xml:space="preserve">Denver Mile High - AG 1 </t>
  </si>
  <si>
    <t>Denver Sky High - AG 1</t>
  </si>
  <si>
    <t xml:space="preserve">Denver Southeast - AG 4   </t>
  </si>
  <si>
    <t xml:space="preserve">Denver Stapleton - AG 2  </t>
  </si>
  <si>
    <t>Denver Tech - AG 3</t>
  </si>
  <si>
    <t xml:space="preserve">EClub One - AG 9   </t>
  </si>
  <si>
    <t xml:space="preserve">Englewood - AG 3     </t>
  </si>
  <si>
    <t>Erie - AG 13</t>
  </si>
  <si>
    <t xml:space="preserve">Evergreen - AG 8    </t>
  </si>
  <si>
    <t>Five Points Cultural District - AG 1</t>
  </si>
  <si>
    <t xml:space="preserve">Fort Morgan - AG 12 </t>
  </si>
  <si>
    <t>Golden - AG 7</t>
  </si>
  <si>
    <t xml:space="preserve">Granby - AG 16   </t>
  </si>
  <si>
    <t xml:space="preserve">Grand Lake - AG 16  </t>
  </si>
  <si>
    <t xml:space="preserve">Highlands Ranch - AG 5  </t>
  </si>
  <si>
    <t xml:space="preserve">Kremmling - AG 16    </t>
  </si>
  <si>
    <t xml:space="preserve">Lakewood - AG 7    </t>
  </si>
  <si>
    <t xml:space="preserve">Lakewood Foothills - AG 7 </t>
  </si>
  <si>
    <t xml:space="preserve">Littleton - AG 4  </t>
  </si>
  <si>
    <t xml:space="preserve">Longmont - AG 14  </t>
  </si>
  <si>
    <t xml:space="preserve">Longmont St. Vrain - AG 14  </t>
  </si>
  <si>
    <t xml:space="preserve">Longmont Twin Peaks - AG 14  </t>
  </si>
  <si>
    <t>Mead - AG 13</t>
  </si>
  <si>
    <t xml:space="preserve">Mountain Foothills - AG 8   </t>
  </si>
  <si>
    <t>Niwot - AG 15</t>
  </si>
  <si>
    <t xml:space="preserve">Northglenn/Thornton - AG 11  </t>
  </si>
  <si>
    <t xml:space="preserve">Parker - AG 6         </t>
  </si>
  <si>
    <t>Parker Cherry Creek Valley - AG 6</t>
  </si>
  <si>
    <t xml:space="preserve">Peak to Peak - AG 8   </t>
  </si>
  <si>
    <t xml:space="preserve">Smoky Hill - AG 2  </t>
  </si>
  <si>
    <t xml:space="preserve">South Jeffco - AG 7  </t>
  </si>
  <si>
    <t xml:space="preserve">Summit County - AG 9     </t>
  </si>
  <si>
    <t xml:space="preserve">University Hills - AG 3   </t>
  </si>
  <si>
    <t xml:space="preserve">Westminster - AG 11    </t>
  </si>
  <si>
    <t>Westminster 7:10 - AG 11</t>
  </si>
  <si>
    <t>Winter Park/Fraser Valley - AG 16</t>
  </si>
  <si>
    <t xml:space="preserve">Wray - AG 12   </t>
  </si>
  <si>
    <t>% of Polio Fund Goal Achieved</t>
  </si>
  <si>
    <t>% of Annual Fund Goal Achieved</t>
  </si>
  <si>
    <t>Average $ per member</t>
  </si>
  <si>
    <t>AG Area</t>
  </si>
  <si>
    <t>Club - AG Area</t>
  </si>
  <si>
    <t>Arvada - AG 10</t>
  </si>
  <si>
    <t xml:space="preserve">Arvada Sunrise - AG 10  </t>
  </si>
  <si>
    <t>Aurora - AG 2</t>
  </si>
  <si>
    <t>Platteville - AG 13</t>
  </si>
  <si>
    <t>NA</t>
  </si>
  <si>
    <t xml:space="preserve">Coal Creek - AG 15    </t>
  </si>
  <si>
    <t>Area Totals</t>
  </si>
  <si>
    <t>District Giving</t>
  </si>
  <si>
    <t>District Total</t>
  </si>
  <si>
    <t>District 5450 Giving</t>
  </si>
  <si>
    <t>Members as of July 1, 2015</t>
  </si>
  <si>
    <t>Annual Fund Goal 2015-16</t>
  </si>
  <si>
    <t>Polio Fund Goal   2015-16</t>
  </si>
  <si>
    <t>2015-16 Goals</t>
  </si>
  <si>
    <t>Annual Fund YTD Giving as of 06/30/16</t>
  </si>
  <si>
    <t>Polio Fund YTD Giving as of 06/30/16</t>
  </si>
  <si>
    <t>Annual Fund YTD Giving as of 06/30/2015</t>
  </si>
  <si>
    <t>Polio Fund YTD Giving as of 06/30/2015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</si>
</sst>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"/>
    <numFmt numFmtId="165" formatCode="_(&quot;$&quot;* #,##0_);_(&quot;$&quot;* \(#,##0\);_(&quot;$&quot;* &quot;-&quot;??_);_(@_)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PMingLiU-ExtB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rgb="FFFF0000"/>
      <name val="Times New Roman"/>
      <family val="1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indexed="6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6" fontId="5" fillId="0" borderId="1" xfId="1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7" xfId="0" applyFont="1" applyFill="1" applyBorder="1"/>
    <xf numFmtId="0" fontId="7" fillId="0" borderId="9" xfId="0" applyFont="1" applyFill="1" applyBorder="1"/>
    <xf numFmtId="0" fontId="3" fillId="0" borderId="9" xfId="0" applyFont="1" applyFill="1" applyBorder="1"/>
    <xf numFmtId="0" fontId="7" fillId="0" borderId="9" xfId="0" applyFont="1" applyFill="1" applyBorder="1" applyAlignment="1">
      <alignment horizontal="left"/>
    </xf>
    <xf numFmtId="44" fontId="7" fillId="0" borderId="9" xfId="1" applyFont="1" applyFill="1" applyBorder="1"/>
    <xf numFmtId="42" fontId="5" fillId="0" borderId="9" xfId="1" applyNumberFormat="1" applyFont="1" applyFill="1" applyBorder="1" applyAlignment="1">
      <alignment horizontal="left"/>
    </xf>
    <xf numFmtId="0" fontId="8" fillId="0" borderId="0" xfId="0" applyFont="1"/>
    <xf numFmtId="0" fontId="5" fillId="0" borderId="9" xfId="0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9" fontId="3" fillId="0" borderId="7" xfId="2" applyFont="1" applyFill="1" applyBorder="1"/>
    <xf numFmtId="44" fontId="3" fillId="0" borderId="7" xfId="1" applyFont="1" applyFill="1" applyBorder="1"/>
    <xf numFmtId="9" fontId="3" fillId="0" borderId="8" xfId="2" applyFont="1" applyFill="1" applyBorder="1"/>
    <xf numFmtId="0" fontId="3" fillId="0" borderId="7" xfId="0" applyFont="1" applyFill="1" applyBorder="1" applyAlignment="1">
      <alignment horizontal="center"/>
    </xf>
    <xf numFmtId="44" fontId="3" fillId="0" borderId="7" xfId="1" applyNumberFormat="1" applyFont="1" applyFill="1" applyBorder="1"/>
    <xf numFmtId="44" fontId="3" fillId="0" borderId="9" xfId="1" applyFont="1" applyFill="1" applyBorder="1"/>
    <xf numFmtId="0" fontId="11" fillId="0" borderId="9" xfId="0" applyFont="1" applyFill="1" applyBorder="1" applyAlignment="1">
      <alignment horizontal="right"/>
    </xf>
    <xf numFmtId="0" fontId="6" fillId="0" borderId="9" xfId="0" applyFont="1" applyFill="1" applyBorder="1"/>
    <xf numFmtId="165" fontId="6" fillId="0" borderId="9" xfId="1" applyNumberFormat="1" applyFont="1" applyFill="1" applyBorder="1"/>
    <xf numFmtId="0" fontId="3" fillId="0" borderId="10" xfId="0" applyFont="1" applyFill="1" applyBorder="1"/>
    <xf numFmtId="0" fontId="8" fillId="0" borderId="0" xfId="0" applyFont="1" applyFill="1"/>
    <xf numFmtId="3" fontId="8" fillId="0" borderId="0" xfId="0" applyNumberFormat="1" applyFont="1" applyFill="1"/>
    <xf numFmtId="44" fontId="3" fillId="0" borderId="9" xfId="1" applyNumberFormat="1" applyFont="1" applyFill="1" applyBorder="1"/>
    <xf numFmtId="165" fontId="6" fillId="0" borderId="7" xfId="1" applyNumberFormat="1" applyFont="1" applyFill="1" applyBorder="1" applyAlignment="1">
      <alignment horizontal="right" vertical="top"/>
    </xf>
    <xf numFmtId="9" fontId="3" fillId="0" borderId="7" xfId="2" applyFont="1" applyFill="1" applyBorder="1" applyAlignment="1">
      <alignment horizontal="right"/>
    </xf>
    <xf numFmtId="9" fontId="3" fillId="0" borderId="8" xfId="2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 vertical="top"/>
    </xf>
    <xf numFmtId="3" fontId="3" fillId="0" borderId="11" xfId="0" applyNumberFormat="1" applyFont="1" applyBorder="1"/>
    <xf numFmtId="3" fontId="3" fillId="0" borderId="11" xfId="0" applyNumberFormat="1" applyFont="1" applyBorder="1" applyAlignment="1">
      <alignment horizontal="center"/>
    </xf>
    <xf numFmtId="3" fontId="3" fillId="2" borderId="11" xfId="0" applyNumberFormat="1" applyFont="1" applyFill="1" applyBorder="1"/>
    <xf numFmtId="0" fontId="6" fillId="0" borderId="5" xfId="0" applyFont="1" applyBorder="1" applyAlignment="1">
      <alignment horizontal="center" wrapText="1"/>
    </xf>
    <xf numFmtId="0" fontId="6" fillId="3" borderId="11" xfId="0" applyFont="1" applyFill="1" applyBorder="1"/>
    <xf numFmtId="3" fontId="6" fillId="2" borderId="11" xfId="0" applyNumberFormat="1" applyFont="1" applyFill="1" applyBorder="1" applyAlignment="1">
      <alignment horizontal="center"/>
    </xf>
    <xf numFmtId="3" fontId="6" fillId="0" borderId="11" xfId="0" applyNumberFormat="1" applyFont="1" applyBorder="1"/>
    <xf numFmtId="0" fontId="6" fillId="2" borderId="11" xfId="0" applyFont="1" applyFill="1" applyBorder="1"/>
    <xf numFmtId="3" fontId="10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top"/>
    </xf>
    <xf numFmtId="3" fontId="6" fillId="3" borderId="11" xfId="0" applyNumberFormat="1" applyFont="1" applyFill="1" applyBorder="1"/>
    <xf numFmtId="3" fontId="3" fillId="0" borderId="11" xfId="0" applyNumberFormat="1" applyFont="1" applyFill="1" applyBorder="1"/>
    <xf numFmtId="3" fontId="10" fillId="0" borderId="9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 vertical="top"/>
    </xf>
    <xf numFmtId="3" fontId="15" fillId="0" borderId="11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</cellXfs>
  <cellStyles count="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workbookViewId="0">
      <pane ySplit="1" topLeftCell="A2" activePane="bottomLeft" state="frozen"/>
      <selection pane="bottomLeft" activeCell="E63" sqref="E63:E66"/>
    </sheetView>
  </sheetViews>
  <sheetFormatPr defaultColWidth="8.85546875" defaultRowHeight="15" x14ac:dyDescent="0.25"/>
  <cols>
    <col min="1" max="1" width="8.85546875" style="19"/>
    <col min="2" max="2" width="26.42578125" style="19" bestFit="1" customWidth="1"/>
    <col min="3" max="3" width="9.7109375" style="19" customWidth="1"/>
    <col min="4" max="8" width="8.85546875" style="19" customWidth="1"/>
    <col min="9" max="9" width="10" style="19" customWidth="1"/>
    <col min="10" max="11" width="8.85546875" style="19"/>
    <col min="12" max="12" width="8.85546875" style="2"/>
    <col min="13" max="13" width="12.140625" style="2" bestFit="1" customWidth="1"/>
    <col min="14" max="14" width="8.85546875" style="2"/>
    <col min="15" max="15" width="10" style="2" customWidth="1"/>
    <col min="16" max="16" width="10.42578125" style="2" customWidth="1"/>
    <col min="17" max="17" width="10.140625" style="2" customWidth="1"/>
    <col min="18" max="16384" width="8.85546875" style="2"/>
  </cols>
  <sheetData>
    <row r="1" spans="1:18" ht="48.75" thickBot="1" x14ac:dyDescent="0.25">
      <c r="A1" s="20" t="s">
        <v>63</v>
      </c>
      <c r="B1" s="3" t="s">
        <v>64</v>
      </c>
      <c r="C1" s="4" t="s">
        <v>75</v>
      </c>
      <c r="D1" s="5" t="s">
        <v>76</v>
      </c>
      <c r="E1" s="21" t="s">
        <v>79</v>
      </c>
      <c r="F1" s="21" t="s">
        <v>61</v>
      </c>
      <c r="G1" s="22" t="s">
        <v>62</v>
      </c>
      <c r="H1" s="6" t="s">
        <v>77</v>
      </c>
      <c r="I1" s="7" t="s">
        <v>80</v>
      </c>
      <c r="J1" s="23" t="s">
        <v>60</v>
      </c>
      <c r="K1" s="22" t="s">
        <v>62</v>
      </c>
      <c r="M1" s="45" t="s">
        <v>63</v>
      </c>
      <c r="N1" s="21" t="s">
        <v>79</v>
      </c>
      <c r="O1" s="21" t="s">
        <v>81</v>
      </c>
      <c r="P1" s="7" t="s">
        <v>80</v>
      </c>
      <c r="Q1" s="7" t="s">
        <v>82</v>
      </c>
    </row>
    <row r="2" spans="1:18" ht="12.75" x14ac:dyDescent="0.2">
      <c r="A2" s="28">
        <v>1</v>
      </c>
      <c r="B2" s="9" t="s">
        <v>20</v>
      </c>
      <c r="C2" s="51">
        <v>257</v>
      </c>
      <c r="D2" s="50">
        <v>52530</v>
      </c>
      <c r="E2" s="58">
        <v>54227</v>
      </c>
      <c r="F2" s="25">
        <f t="shared" ref="F2:F29" si="0">E2/D2</f>
        <v>1.0323053493241956</v>
      </c>
      <c r="G2" s="26">
        <f t="shared" ref="G2:G33" si="1">E2/C2</f>
        <v>211</v>
      </c>
      <c r="H2" s="54">
        <v>8000</v>
      </c>
      <c r="I2" s="59">
        <v>8572</v>
      </c>
      <c r="J2" s="27">
        <f>I2/H2</f>
        <v>1.0714999999999999</v>
      </c>
      <c r="K2" s="26">
        <f>I2/C2</f>
        <v>33.354085603112843</v>
      </c>
      <c r="M2" s="43">
        <v>1</v>
      </c>
      <c r="N2" s="42">
        <f t="shared" ref="N2:N17" si="2">SUMIF(A:A,M2,E:E)</f>
        <v>72881.899999999994</v>
      </c>
      <c r="O2" s="56">
        <v>73304</v>
      </c>
      <c r="P2" s="56">
        <f t="shared" ref="P2:P17" si="3">SUMIF(A:A,M2,I:I)</f>
        <v>16200</v>
      </c>
      <c r="Q2" s="56">
        <v>28214</v>
      </c>
    </row>
    <row r="3" spans="1:18" ht="12.75" x14ac:dyDescent="0.2">
      <c r="A3" s="24">
        <v>1</v>
      </c>
      <c r="B3" s="10" t="s">
        <v>21</v>
      </c>
      <c r="C3" s="51">
        <v>29</v>
      </c>
      <c r="D3" s="53">
        <v>4050</v>
      </c>
      <c r="E3" s="58">
        <v>4650.8999999999996</v>
      </c>
      <c r="F3" s="25">
        <f t="shared" si="0"/>
        <v>1.1483703703703703</v>
      </c>
      <c r="G3" s="26">
        <f t="shared" si="1"/>
        <v>160.37586206896552</v>
      </c>
      <c r="H3" s="54">
        <v>1000</v>
      </c>
      <c r="I3" s="60">
        <v>179</v>
      </c>
      <c r="J3" s="27">
        <f>I3/H3</f>
        <v>0.17899999999999999</v>
      </c>
      <c r="K3" s="26">
        <v>0</v>
      </c>
      <c r="M3" s="43">
        <v>2</v>
      </c>
      <c r="N3" s="42">
        <f t="shared" si="2"/>
        <v>35394.639999999999</v>
      </c>
      <c r="O3" s="56">
        <v>29579</v>
      </c>
      <c r="P3" s="56">
        <f t="shared" si="3"/>
        <v>7043</v>
      </c>
      <c r="Q3" s="56">
        <v>6870</v>
      </c>
    </row>
    <row r="4" spans="1:18" ht="12.75" x14ac:dyDescent="0.2">
      <c r="A4" s="24">
        <v>1</v>
      </c>
      <c r="B4" s="10" t="s">
        <v>22</v>
      </c>
      <c r="C4" s="51">
        <v>18</v>
      </c>
      <c r="D4" s="53">
        <v>1000</v>
      </c>
      <c r="E4" s="58">
        <v>1600</v>
      </c>
      <c r="F4" s="25">
        <f t="shared" si="0"/>
        <v>1.6</v>
      </c>
      <c r="G4" s="26">
        <f t="shared" si="1"/>
        <v>88.888888888888886</v>
      </c>
      <c r="H4" s="54">
        <v>150</v>
      </c>
      <c r="I4" s="59">
        <v>25</v>
      </c>
      <c r="J4" s="40" t="s">
        <v>69</v>
      </c>
      <c r="K4" s="30">
        <f>I4/C4</f>
        <v>1.3888888888888888</v>
      </c>
      <c r="M4" s="43">
        <v>3</v>
      </c>
      <c r="N4" s="42">
        <f t="shared" si="2"/>
        <v>24537.07</v>
      </c>
      <c r="O4" s="56">
        <v>19377</v>
      </c>
      <c r="P4" s="56">
        <f t="shared" si="3"/>
        <v>6288.9</v>
      </c>
      <c r="Q4" s="56">
        <v>6670</v>
      </c>
    </row>
    <row r="5" spans="1:18" ht="12.75" x14ac:dyDescent="0.2">
      <c r="A5" s="24">
        <v>1</v>
      </c>
      <c r="B5" s="10" t="s">
        <v>23</v>
      </c>
      <c r="C5" s="51">
        <v>43</v>
      </c>
      <c r="D5" s="53">
        <v>9625</v>
      </c>
      <c r="E5" s="58">
        <v>10969</v>
      </c>
      <c r="F5" s="25">
        <f t="shared" si="0"/>
        <v>1.1396363636363636</v>
      </c>
      <c r="G5" s="26">
        <f t="shared" si="1"/>
        <v>255.09302325581396</v>
      </c>
      <c r="H5" s="54">
        <v>3600</v>
      </c>
      <c r="I5" s="59">
        <v>5614</v>
      </c>
      <c r="J5" s="27">
        <f>I5/H5</f>
        <v>1.5594444444444444</v>
      </c>
      <c r="K5" s="26">
        <f>I5/C5</f>
        <v>130.55813953488371</v>
      </c>
      <c r="M5" s="43">
        <v>4</v>
      </c>
      <c r="N5" s="42">
        <f t="shared" si="2"/>
        <v>23666</v>
      </c>
      <c r="O5" s="56">
        <v>29444</v>
      </c>
      <c r="P5" s="56">
        <f t="shared" si="3"/>
        <v>3165</v>
      </c>
      <c r="Q5" s="56">
        <v>13278</v>
      </c>
    </row>
    <row r="6" spans="1:18" ht="12.75" x14ac:dyDescent="0.2">
      <c r="A6" s="24">
        <v>1</v>
      </c>
      <c r="B6" s="10" t="s">
        <v>24</v>
      </c>
      <c r="C6" s="51">
        <v>10</v>
      </c>
      <c r="D6" s="53">
        <v>500</v>
      </c>
      <c r="E6" s="58">
        <v>535</v>
      </c>
      <c r="F6" s="25">
        <f t="shared" si="0"/>
        <v>1.07</v>
      </c>
      <c r="G6" s="26">
        <f t="shared" si="1"/>
        <v>53.5</v>
      </c>
      <c r="H6" s="54">
        <v>2000</v>
      </c>
      <c r="I6" s="59">
        <v>410</v>
      </c>
      <c r="J6" s="27">
        <f>I6/H6</f>
        <v>0.20499999999999999</v>
      </c>
      <c r="K6" s="30">
        <f>I6/C6</f>
        <v>41</v>
      </c>
      <c r="M6" s="43">
        <v>5</v>
      </c>
      <c r="N6" s="42">
        <f t="shared" si="2"/>
        <v>29768</v>
      </c>
      <c r="O6" s="56">
        <v>34854</v>
      </c>
      <c r="P6" s="56">
        <f t="shared" si="3"/>
        <v>4790</v>
      </c>
      <c r="Q6" s="56">
        <v>4796</v>
      </c>
    </row>
    <row r="7" spans="1:18" ht="12.75" x14ac:dyDescent="0.2">
      <c r="A7" s="24">
        <v>1</v>
      </c>
      <c r="B7" s="10" t="s">
        <v>32</v>
      </c>
      <c r="C7" s="51">
        <v>18</v>
      </c>
      <c r="D7" s="53">
        <v>1000</v>
      </c>
      <c r="E7" s="58">
        <v>900</v>
      </c>
      <c r="F7" s="25">
        <f t="shared" si="0"/>
        <v>0.9</v>
      </c>
      <c r="G7" s="26">
        <f t="shared" si="1"/>
        <v>50</v>
      </c>
      <c r="H7" s="54">
        <v>500</v>
      </c>
      <c r="I7" s="59">
        <v>1400</v>
      </c>
      <c r="J7" s="27">
        <f>I7/H7</f>
        <v>2.8</v>
      </c>
      <c r="K7" s="26">
        <f>I7/C7</f>
        <v>77.777777777777771</v>
      </c>
      <c r="M7" s="43">
        <v>6</v>
      </c>
      <c r="N7" s="42">
        <f t="shared" si="2"/>
        <v>17699</v>
      </c>
      <c r="O7" s="56">
        <v>13663</v>
      </c>
      <c r="P7" s="56">
        <f t="shared" si="3"/>
        <v>8781</v>
      </c>
      <c r="Q7" s="56">
        <v>7934</v>
      </c>
      <c r="R7" s="18"/>
    </row>
    <row r="8" spans="1:18" ht="12.75" x14ac:dyDescent="0.2">
      <c r="A8" s="24">
        <v>2</v>
      </c>
      <c r="B8" s="10" t="s">
        <v>67</v>
      </c>
      <c r="C8" s="51">
        <v>73</v>
      </c>
      <c r="D8" s="53">
        <v>8700</v>
      </c>
      <c r="E8" s="58">
        <v>6045</v>
      </c>
      <c r="F8" s="25">
        <f t="shared" si="0"/>
        <v>0.69482758620689655</v>
      </c>
      <c r="G8" s="26">
        <f t="shared" si="1"/>
        <v>82.808219178082197</v>
      </c>
      <c r="H8" s="54">
        <v>800</v>
      </c>
      <c r="I8" s="59">
        <v>4059</v>
      </c>
      <c r="J8" s="40" t="s">
        <v>69</v>
      </c>
      <c r="K8" s="26">
        <v>0</v>
      </c>
      <c r="M8" s="43">
        <v>7</v>
      </c>
      <c r="N8" s="42">
        <f t="shared" si="2"/>
        <v>26662.699999999997</v>
      </c>
      <c r="O8" s="56">
        <v>21701</v>
      </c>
      <c r="P8" s="56">
        <f t="shared" si="3"/>
        <v>3877</v>
      </c>
      <c r="Q8" s="56">
        <v>6410</v>
      </c>
      <c r="R8" s="18"/>
    </row>
    <row r="9" spans="1:18" ht="12.75" x14ac:dyDescent="0.2">
      <c r="A9" s="24">
        <v>2</v>
      </c>
      <c r="B9" s="10" t="s">
        <v>0</v>
      </c>
      <c r="C9" s="51">
        <v>32</v>
      </c>
      <c r="D9" s="53">
        <v>5000</v>
      </c>
      <c r="E9" s="58">
        <v>6373</v>
      </c>
      <c r="F9" s="25">
        <f t="shared" si="0"/>
        <v>1.2746</v>
      </c>
      <c r="G9" s="26">
        <f t="shared" si="1"/>
        <v>199.15625</v>
      </c>
      <c r="H9" s="54">
        <v>410</v>
      </c>
      <c r="I9" s="59">
        <v>265</v>
      </c>
      <c r="J9" s="27">
        <f>I9/H9</f>
        <v>0.64634146341463417</v>
      </c>
      <c r="K9" s="26">
        <f>I9/C9</f>
        <v>8.28125</v>
      </c>
      <c r="M9" s="43">
        <v>8</v>
      </c>
      <c r="N9" s="42">
        <f t="shared" si="2"/>
        <v>21287</v>
      </c>
      <c r="O9" s="56">
        <v>35250</v>
      </c>
      <c r="P9" s="56">
        <f t="shared" si="3"/>
        <v>6259.15</v>
      </c>
      <c r="Q9" s="56">
        <v>6398</v>
      </c>
    </row>
    <row r="10" spans="1:18" ht="12.75" x14ac:dyDescent="0.2">
      <c r="A10" s="24">
        <v>2</v>
      </c>
      <c r="B10" s="10" t="s">
        <v>1</v>
      </c>
      <c r="C10" s="51">
        <v>29</v>
      </c>
      <c r="D10" s="53">
        <v>1664</v>
      </c>
      <c r="E10" s="58">
        <v>5003</v>
      </c>
      <c r="F10" s="25">
        <f t="shared" si="0"/>
        <v>3.0066105769230771</v>
      </c>
      <c r="G10" s="26">
        <f t="shared" si="1"/>
        <v>172.51724137931035</v>
      </c>
      <c r="H10" s="54">
        <v>288</v>
      </c>
      <c r="I10" s="59">
        <v>1458</v>
      </c>
      <c r="J10" s="40" t="s">
        <v>69</v>
      </c>
      <c r="K10" s="26">
        <v>0</v>
      </c>
      <c r="M10" s="43">
        <v>9</v>
      </c>
      <c r="N10" s="42">
        <f t="shared" si="2"/>
        <v>40178.07</v>
      </c>
      <c r="O10" s="56">
        <v>33567</v>
      </c>
      <c r="P10" s="56">
        <f t="shared" si="3"/>
        <v>10938.96</v>
      </c>
      <c r="Q10" s="56">
        <v>6561</v>
      </c>
      <c r="R10" s="18"/>
    </row>
    <row r="11" spans="1:18" ht="12.75" x14ac:dyDescent="0.2">
      <c r="A11" s="24">
        <v>2</v>
      </c>
      <c r="B11" s="12" t="s">
        <v>26</v>
      </c>
      <c r="C11" s="51">
        <v>9</v>
      </c>
      <c r="D11" s="53">
        <v>2650</v>
      </c>
      <c r="E11" s="58">
        <v>2451</v>
      </c>
      <c r="F11" s="25">
        <f t="shared" si="0"/>
        <v>0.92490566037735844</v>
      </c>
      <c r="G11" s="26">
        <f t="shared" si="1"/>
        <v>272.33333333333331</v>
      </c>
      <c r="H11" s="54">
        <v>100</v>
      </c>
      <c r="I11" s="59">
        <v>320</v>
      </c>
      <c r="J11" s="27">
        <f>I11/H11</f>
        <v>3.2</v>
      </c>
      <c r="K11" s="30">
        <v>0</v>
      </c>
      <c r="M11" s="43">
        <v>10</v>
      </c>
      <c r="N11" s="42">
        <f t="shared" si="2"/>
        <v>33121.65</v>
      </c>
      <c r="O11" s="56">
        <v>46006</v>
      </c>
      <c r="P11" s="56">
        <f t="shared" si="3"/>
        <v>11130</v>
      </c>
      <c r="Q11" s="56">
        <v>7653</v>
      </c>
      <c r="R11" s="18"/>
    </row>
    <row r="12" spans="1:18" ht="12.75" x14ac:dyDescent="0.2">
      <c r="A12" s="24">
        <v>2</v>
      </c>
      <c r="B12" s="10" t="s">
        <v>52</v>
      </c>
      <c r="C12" s="51">
        <v>35</v>
      </c>
      <c r="D12" s="53">
        <v>7508</v>
      </c>
      <c r="E12" s="58">
        <v>15522.64</v>
      </c>
      <c r="F12" s="25">
        <f t="shared" si="0"/>
        <v>2.0674800213106019</v>
      </c>
      <c r="G12" s="26">
        <f t="shared" si="1"/>
        <v>443.50399999999996</v>
      </c>
      <c r="H12" s="54">
        <v>1000</v>
      </c>
      <c r="I12" s="59">
        <v>941</v>
      </c>
      <c r="J12" s="27">
        <f>I12/H12</f>
        <v>0.94099999999999995</v>
      </c>
      <c r="K12" s="26">
        <v>0</v>
      </c>
      <c r="M12" s="43">
        <v>11</v>
      </c>
      <c r="N12" s="42">
        <f t="shared" si="2"/>
        <v>10424.540000000001</v>
      </c>
      <c r="O12" s="56">
        <v>14573</v>
      </c>
      <c r="P12" s="56">
        <f t="shared" si="3"/>
        <v>8220</v>
      </c>
      <c r="Q12" s="56">
        <v>6076</v>
      </c>
      <c r="R12" s="18"/>
    </row>
    <row r="13" spans="1:18" ht="12.75" x14ac:dyDescent="0.2">
      <c r="A13" s="24">
        <v>3</v>
      </c>
      <c r="B13" s="10" t="s">
        <v>16</v>
      </c>
      <c r="C13" s="51">
        <v>48</v>
      </c>
      <c r="D13" s="53">
        <v>12750</v>
      </c>
      <c r="E13" s="58">
        <v>7775</v>
      </c>
      <c r="F13" s="25">
        <f t="shared" si="0"/>
        <v>0.6098039215686275</v>
      </c>
      <c r="G13" s="26">
        <f t="shared" si="1"/>
        <v>161.97916666666666</v>
      </c>
      <c r="H13" s="54">
        <v>1000</v>
      </c>
      <c r="I13" s="59">
        <v>2023.9</v>
      </c>
      <c r="J13" s="27">
        <f>I13/H13</f>
        <v>2.0239000000000003</v>
      </c>
      <c r="K13" s="26">
        <f t="shared" ref="K13:K24" si="4">I13/C13</f>
        <v>42.164583333333333</v>
      </c>
      <c r="M13" s="43">
        <v>12</v>
      </c>
      <c r="N13" s="42">
        <f t="shared" si="2"/>
        <v>3765</v>
      </c>
      <c r="O13" s="56">
        <v>4670</v>
      </c>
      <c r="P13" s="56">
        <f t="shared" si="3"/>
        <v>1334.58</v>
      </c>
      <c r="Q13" s="56">
        <v>2369</v>
      </c>
      <c r="R13" s="18"/>
    </row>
    <row r="14" spans="1:18" ht="12.75" x14ac:dyDescent="0.2">
      <c r="A14" s="24">
        <v>3</v>
      </c>
      <c r="B14" s="12" t="s">
        <v>27</v>
      </c>
      <c r="C14" s="51">
        <v>26</v>
      </c>
      <c r="D14" s="53">
        <v>8000</v>
      </c>
      <c r="E14" s="58">
        <v>3302.07</v>
      </c>
      <c r="F14" s="25">
        <f t="shared" si="0"/>
        <v>0.41275875000000001</v>
      </c>
      <c r="G14" s="26">
        <f t="shared" si="1"/>
        <v>127.00269230769231</v>
      </c>
      <c r="H14" s="54">
        <v>450</v>
      </c>
      <c r="I14" s="59">
        <v>1130</v>
      </c>
      <c r="J14" s="27">
        <f>I14/H14</f>
        <v>2.5111111111111111</v>
      </c>
      <c r="K14" s="30">
        <f t="shared" si="4"/>
        <v>43.46153846153846</v>
      </c>
      <c r="M14" s="43">
        <v>13</v>
      </c>
      <c r="N14" s="42">
        <f t="shared" si="2"/>
        <v>12074</v>
      </c>
      <c r="O14" s="56">
        <v>8985</v>
      </c>
      <c r="P14" s="56">
        <f t="shared" si="3"/>
        <v>3013</v>
      </c>
      <c r="Q14" s="56">
        <v>4438</v>
      </c>
      <c r="R14" s="18"/>
    </row>
    <row r="15" spans="1:18" ht="12.75" x14ac:dyDescent="0.2">
      <c r="A15" s="24">
        <v>3</v>
      </c>
      <c r="B15" s="10" t="s">
        <v>29</v>
      </c>
      <c r="C15" s="51">
        <v>31</v>
      </c>
      <c r="D15" s="53">
        <v>8000</v>
      </c>
      <c r="E15" s="58">
        <v>7490</v>
      </c>
      <c r="F15" s="25">
        <f t="shared" si="0"/>
        <v>0.93625000000000003</v>
      </c>
      <c r="G15" s="26">
        <f t="shared" si="1"/>
        <v>241.61290322580646</v>
      </c>
      <c r="H15" s="54">
        <v>0</v>
      </c>
      <c r="I15" s="59">
        <v>1835</v>
      </c>
      <c r="J15" s="40" t="s">
        <v>69</v>
      </c>
      <c r="K15" s="30">
        <f t="shared" si="4"/>
        <v>59.193548387096776</v>
      </c>
      <c r="M15" s="43">
        <v>14</v>
      </c>
      <c r="N15" s="42">
        <f t="shared" si="2"/>
        <v>19469</v>
      </c>
      <c r="O15" s="56">
        <v>18677</v>
      </c>
      <c r="P15" s="56">
        <f t="shared" si="3"/>
        <v>1162</v>
      </c>
      <c r="Q15" s="56">
        <v>3478</v>
      </c>
      <c r="R15" s="18"/>
    </row>
    <row r="16" spans="1:18" ht="12.75" x14ac:dyDescent="0.2">
      <c r="A16" s="24">
        <v>3</v>
      </c>
      <c r="B16" s="10" t="s">
        <v>55</v>
      </c>
      <c r="C16" s="51">
        <v>72</v>
      </c>
      <c r="D16" s="53">
        <v>7000</v>
      </c>
      <c r="E16" s="58">
        <v>5970</v>
      </c>
      <c r="F16" s="25">
        <f t="shared" si="0"/>
        <v>0.85285714285714287</v>
      </c>
      <c r="G16" s="26">
        <f t="shared" si="1"/>
        <v>82.916666666666671</v>
      </c>
      <c r="H16" s="54">
        <v>1000</v>
      </c>
      <c r="I16" s="59">
        <v>1300</v>
      </c>
      <c r="J16" s="27">
        <f>I16/H16</f>
        <v>1.3</v>
      </c>
      <c r="K16" s="26">
        <f t="shared" si="4"/>
        <v>18.055555555555557</v>
      </c>
      <c r="M16" s="43">
        <v>15</v>
      </c>
      <c r="N16" s="42">
        <f t="shared" si="2"/>
        <v>71766.48</v>
      </c>
      <c r="O16" s="56">
        <v>103380</v>
      </c>
      <c r="P16" s="56">
        <f t="shared" si="3"/>
        <v>21279</v>
      </c>
      <c r="Q16" s="56">
        <v>20931</v>
      </c>
    </row>
    <row r="17" spans="1:17" ht="12.75" x14ac:dyDescent="0.2">
      <c r="A17" s="24">
        <v>4</v>
      </c>
      <c r="B17" s="12" t="s">
        <v>25</v>
      </c>
      <c r="C17" s="51">
        <v>128</v>
      </c>
      <c r="D17" s="53">
        <v>21000</v>
      </c>
      <c r="E17" s="58">
        <v>12110</v>
      </c>
      <c r="F17" s="25">
        <f t="shared" si="0"/>
        <v>0.57666666666666666</v>
      </c>
      <c r="G17" s="26">
        <f t="shared" si="1"/>
        <v>94.609375</v>
      </c>
      <c r="H17" s="54">
        <v>1000</v>
      </c>
      <c r="I17" s="59">
        <v>2235</v>
      </c>
      <c r="J17" s="27">
        <f>I17/H17</f>
        <v>2.2349999999999999</v>
      </c>
      <c r="K17" s="26">
        <f t="shared" si="4"/>
        <v>17.4609375</v>
      </c>
      <c r="M17" s="43">
        <v>16</v>
      </c>
      <c r="N17" s="56">
        <f t="shared" si="2"/>
        <v>7022.5</v>
      </c>
      <c r="O17" s="56">
        <v>8115</v>
      </c>
      <c r="P17" s="56">
        <f t="shared" si="3"/>
        <v>2076</v>
      </c>
      <c r="Q17" s="56">
        <v>1197</v>
      </c>
    </row>
    <row r="18" spans="1:17" ht="12.75" x14ac:dyDescent="0.2">
      <c r="A18" s="24">
        <v>4</v>
      </c>
      <c r="B18" s="10" t="s">
        <v>41</v>
      </c>
      <c r="C18" s="51">
        <v>86</v>
      </c>
      <c r="D18" s="53">
        <v>11000</v>
      </c>
      <c r="E18" s="58">
        <v>11556</v>
      </c>
      <c r="F18" s="25">
        <f t="shared" si="0"/>
        <v>1.0505454545454544</v>
      </c>
      <c r="G18" s="26">
        <f t="shared" si="1"/>
        <v>134.37209302325581</v>
      </c>
      <c r="H18" s="54">
        <v>6000</v>
      </c>
      <c r="I18" s="59">
        <v>930</v>
      </c>
      <c r="J18" s="27">
        <f>I18/H18</f>
        <v>0.155</v>
      </c>
      <c r="K18" s="26">
        <f t="shared" si="4"/>
        <v>10.813953488372093</v>
      </c>
      <c r="M18" s="47" t="s">
        <v>71</v>
      </c>
      <c r="N18" s="44">
        <f>SUM(N2:N17)</f>
        <v>449717.55</v>
      </c>
      <c r="O18" s="44">
        <f>SUM(O2:O17)</f>
        <v>495145</v>
      </c>
      <c r="P18" s="44">
        <f>SUM(P2:P17)</f>
        <v>115557.59000000001</v>
      </c>
      <c r="Q18" s="44">
        <f>SUM(Q2:Q17)</f>
        <v>133273</v>
      </c>
    </row>
    <row r="19" spans="1:17" ht="12.75" x14ac:dyDescent="0.2">
      <c r="A19" s="24">
        <v>5</v>
      </c>
      <c r="B19" s="10" t="s">
        <v>13</v>
      </c>
      <c r="C19" s="51">
        <v>19</v>
      </c>
      <c r="D19" s="53">
        <v>10250</v>
      </c>
      <c r="E19" s="58">
        <v>2050</v>
      </c>
      <c r="F19" s="25">
        <f t="shared" si="0"/>
        <v>0.2</v>
      </c>
      <c r="G19" s="26">
        <f t="shared" si="1"/>
        <v>107.89473684210526</v>
      </c>
      <c r="H19" s="54">
        <v>1000</v>
      </c>
      <c r="I19" s="59">
        <v>750</v>
      </c>
      <c r="J19" s="27">
        <f>I19/H19</f>
        <v>0.75</v>
      </c>
      <c r="K19" s="26">
        <f t="shared" si="4"/>
        <v>39.473684210526315</v>
      </c>
      <c r="M19" s="48" t="s">
        <v>72</v>
      </c>
      <c r="N19" s="42">
        <v>0</v>
      </c>
      <c r="O19" s="42">
        <v>3971</v>
      </c>
      <c r="P19" s="42">
        <v>5466</v>
      </c>
      <c r="Q19" s="42">
        <v>5609</v>
      </c>
    </row>
    <row r="20" spans="1:17" ht="12.75" x14ac:dyDescent="0.2">
      <c r="A20" s="24">
        <v>5</v>
      </c>
      <c r="B20" s="10" t="s">
        <v>14</v>
      </c>
      <c r="C20" s="51">
        <v>47</v>
      </c>
      <c r="D20" s="53">
        <v>4500</v>
      </c>
      <c r="E20" s="58">
        <v>6378</v>
      </c>
      <c r="F20" s="25">
        <f t="shared" si="0"/>
        <v>1.4173333333333333</v>
      </c>
      <c r="G20" s="26">
        <f t="shared" si="1"/>
        <v>135.70212765957447</v>
      </c>
      <c r="H20" s="54">
        <v>100</v>
      </c>
      <c r="I20" s="59">
        <v>1060</v>
      </c>
      <c r="J20" s="27">
        <f>I20/H20</f>
        <v>10.6</v>
      </c>
      <c r="K20" s="26">
        <f t="shared" si="4"/>
        <v>22.553191489361701</v>
      </c>
      <c r="M20" s="49" t="s">
        <v>73</v>
      </c>
      <c r="N20" s="44">
        <f>SUM(N18:N19)</f>
        <v>449717.55</v>
      </c>
      <c r="O20" s="44">
        <f t="shared" ref="O20:Q20" si="5">SUM(O18:O19)</f>
        <v>499116</v>
      </c>
      <c r="P20" s="44">
        <f t="shared" si="5"/>
        <v>121023.59000000001</v>
      </c>
      <c r="Q20" s="44">
        <f t="shared" si="5"/>
        <v>138882</v>
      </c>
    </row>
    <row r="21" spans="1:17" ht="12.75" x14ac:dyDescent="0.2">
      <c r="A21" s="24">
        <v>5</v>
      </c>
      <c r="B21" s="10" t="s">
        <v>15</v>
      </c>
      <c r="C21" s="51">
        <v>18</v>
      </c>
      <c r="D21" s="53">
        <v>500</v>
      </c>
      <c r="E21" s="58">
        <v>500</v>
      </c>
      <c r="F21" s="25">
        <f t="shared" si="0"/>
        <v>1</v>
      </c>
      <c r="G21" s="26">
        <f t="shared" si="1"/>
        <v>27.777777777777779</v>
      </c>
      <c r="H21" s="54">
        <v>150</v>
      </c>
      <c r="I21" s="59">
        <v>160</v>
      </c>
      <c r="J21" s="39" t="s">
        <v>69</v>
      </c>
      <c r="K21" s="26">
        <f t="shared" si="4"/>
        <v>8.8888888888888893</v>
      </c>
      <c r="M21" s="1"/>
      <c r="N21" s="1"/>
      <c r="O21" s="1"/>
      <c r="P21" s="1"/>
      <c r="Q21" s="1"/>
    </row>
    <row r="22" spans="1:17" ht="12.75" x14ac:dyDescent="0.2">
      <c r="A22" s="24">
        <v>5</v>
      </c>
      <c r="B22" s="10" t="s">
        <v>37</v>
      </c>
      <c r="C22" s="51">
        <v>79</v>
      </c>
      <c r="D22" s="53">
        <v>14636</v>
      </c>
      <c r="E22" s="58">
        <v>20840</v>
      </c>
      <c r="F22" s="25">
        <f t="shared" si="0"/>
        <v>1.4238863077343535</v>
      </c>
      <c r="G22" s="26">
        <f t="shared" si="1"/>
        <v>263.79746835443041</v>
      </c>
      <c r="H22" s="54">
        <v>3100</v>
      </c>
      <c r="I22" s="59">
        <v>2820</v>
      </c>
      <c r="J22" s="27">
        <f>I22/H22</f>
        <v>0.9096774193548387</v>
      </c>
      <c r="K22" s="26">
        <f t="shared" si="4"/>
        <v>35.696202531645568</v>
      </c>
      <c r="M22" s="46" t="s">
        <v>78</v>
      </c>
      <c r="N22" s="55">
        <v>504015</v>
      </c>
      <c r="O22" s="55"/>
      <c r="P22" s="55">
        <v>88138</v>
      </c>
      <c r="Q22" s="55"/>
    </row>
    <row r="23" spans="1:17" ht="12.75" x14ac:dyDescent="0.2">
      <c r="A23" s="24">
        <v>6</v>
      </c>
      <c r="B23" s="10" t="s">
        <v>2</v>
      </c>
      <c r="C23" s="51">
        <v>12</v>
      </c>
      <c r="D23" s="53">
        <v>1500</v>
      </c>
      <c r="E23" s="58">
        <v>3260</v>
      </c>
      <c r="F23" s="25">
        <f t="shared" si="0"/>
        <v>2.1733333333333333</v>
      </c>
      <c r="G23" s="26">
        <f t="shared" si="1"/>
        <v>271.66666666666669</v>
      </c>
      <c r="H23" s="54">
        <v>500</v>
      </c>
      <c r="I23" s="59">
        <v>980</v>
      </c>
      <c r="J23" s="27">
        <f>I23/H23</f>
        <v>1.96</v>
      </c>
      <c r="K23" s="26">
        <f t="shared" si="4"/>
        <v>81.666666666666671</v>
      </c>
      <c r="M23" s="1"/>
      <c r="N23" s="1"/>
      <c r="O23" s="1"/>
      <c r="P23" s="1"/>
      <c r="Q23" s="1"/>
    </row>
    <row r="24" spans="1:17" ht="12.75" x14ac:dyDescent="0.2">
      <c r="A24" s="24">
        <v>6</v>
      </c>
      <c r="B24" s="10" t="s">
        <v>49</v>
      </c>
      <c r="C24" s="51">
        <v>65</v>
      </c>
      <c r="D24" s="53">
        <v>8800</v>
      </c>
      <c r="E24" s="58">
        <v>9244</v>
      </c>
      <c r="F24" s="25">
        <f t="shared" si="0"/>
        <v>1.0504545454545455</v>
      </c>
      <c r="G24" s="26">
        <f t="shared" si="1"/>
        <v>142.21538461538461</v>
      </c>
      <c r="H24" s="54">
        <v>4000</v>
      </c>
      <c r="I24" s="60">
        <v>5459</v>
      </c>
      <c r="J24" s="27">
        <f>I24/H24</f>
        <v>1.3647499999999999</v>
      </c>
      <c r="K24" s="30">
        <f t="shared" si="4"/>
        <v>83.984615384615381</v>
      </c>
      <c r="M24" s="1"/>
      <c r="N24" s="1"/>
      <c r="O24" s="1"/>
      <c r="P24" s="1"/>
      <c r="Q24" s="1"/>
    </row>
    <row r="25" spans="1:17" ht="12.75" x14ac:dyDescent="0.2">
      <c r="A25" s="24">
        <v>6</v>
      </c>
      <c r="B25" s="10" t="s">
        <v>50</v>
      </c>
      <c r="C25" s="51">
        <v>47</v>
      </c>
      <c r="D25" s="53">
        <v>3500</v>
      </c>
      <c r="E25" s="58">
        <v>5195</v>
      </c>
      <c r="F25" s="25">
        <f t="shared" si="0"/>
        <v>1.4842857142857142</v>
      </c>
      <c r="G25" s="26">
        <f t="shared" si="1"/>
        <v>110.53191489361703</v>
      </c>
      <c r="H25" s="54">
        <v>1500</v>
      </c>
      <c r="I25" s="60">
        <v>2342</v>
      </c>
      <c r="J25" s="40" t="s">
        <v>69</v>
      </c>
      <c r="K25" s="26">
        <v>0</v>
      </c>
    </row>
    <row r="26" spans="1:17" ht="12.75" x14ac:dyDescent="0.2">
      <c r="A26" s="24">
        <v>7</v>
      </c>
      <c r="B26" s="10" t="s">
        <v>34</v>
      </c>
      <c r="C26" s="51">
        <v>54</v>
      </c>
      <c r="D26" s="53">
        <v>17200</v>
      </c>
      <c r="E26" s="58">
        <v>9938.9599999999991</v>
      </c>
      <c r="F26" s="25">
        <f t="shared" si="0"/>
        <v>0.5778465116279069</v>
      </c>
      <c r="G26" s="26">
        <f t="shared" si="1"/>
        <v>184.05481481481479</v>
      </c>
      <c r="H26" s="54">
        <v>1000</v>
      </c>
      <c r="I26" s="59">
        <v>1278.75</v>
      </c>
      <c r="J26" s="27">
        <f>I26/H26</f>
        <v>1.2787500000000001</v>
      </c>
      <c r="K26" s="30">
        <f>I26/C26</f>
        <v>23.680555555555557</v>
      </c>
    </row>
    <row r="27" spans="1:17" ht="12.75" x14ac:dyDescent="0.2">
      <c r="A27" s="24">
        <v>7</v>
      </c>
      <c r="B27" s="10" t="s">
        <v>39</v>
      </c>
      <c r="C27" s="51">
        <v>26</v>
      </c>
      <c r="D27" s="53">
        <v>24500</v>
      </c>
      <c r="E27" s="58">
        <v>7862.74</v>
      </c>
      <c r="F27" s="25">
        <f t="shared" si="0"/>
        <v>0.3209281632653061</v>
      </c>
      <c r="G27" s="26">
        <f t="shared" si="1"/>
        <v>302.41307692307691</v>
      </c>
      <c r="H27" s="54">
        <v>2000</v>
      </c>
      <c r="I27" s="59">
        <v>153.75</v>
      </c>
      <c r="J27" s="27">
        <f>I27/H27</f>
        <v>7.6874999999999999E-2</v>
      </c>
      <c r="K27" s="26">
        <f>I27/C27</f>
        <v>5.9134615384615383</v>
      </c>
    </row>
    <row r="28" spans="1:17" ht="12.75" x14ac:dyDescent="0.2">
      <c r="A28" s="24">
        <v>7</v>
      </c>
      <c r="B28" s="10" t="s">
        <v>40</v>
      </c>
      <c r="C28" s="51">
        <v>33</v>
      </c>
      <c r="D28" s="53">
        <v>5000</v>
      </c>
      <c r="E28" s="58">
        <v>4846</v>
      </c>
      <c r="F28" s="25">
        <f t="shared" si="0"/>
        <v>0.96919999999999995</v>
      </c>
      <c r="G28" s="26">
        <f t="shared" si="1"/>
        <v>146.84848484848484</v>
      </c>
      <c r="H28" s="54">
        <v>800</v>
      </c>
      <c r="I28" s="59">
        <v>1618.75</v>
      </c>
      <c r="J28" s="27">
        <f>I28/H28</f>
        <v>2.0234375</v>
      </c>
      <c r="K28" s="26">
        <v>0</v>
      </c>
    </row>
    <row r="29" spans="1:17" ht="12.75" x14ac:dyDescent="0.2">
      <c r="A29" s="24">
        <v>7</v>
      </c>
      <c r="B29" s="10" t="s">
        <v>53</v>
      </c>
      <c r="C29" s="51">
        <v>17</v>
      </c>
      <c r="D29" s="53">
        <v>2500</v>
      </c>
      <c r="E29" s="58">
        <v>4015</v>
      </c>
      <c r="F29" s="25">
        <f t="shared" si="0"/>
        <v>1.6060000000000001</v>
      </c>
      <c r="G29" s="26">
        <f t="shared" si="1"/>
        <v>236.1764705882353</v>
      </c>
      <c r="H29" s="54">
        <v>200</v>
      </c>
      <c r="I29" s="59">
        <v>825.75</v>
      </c>
      <c r="J29" s="27">
        <f>I29/H29</f>
        <v>4.1287500000000001</v>
      </c>
      <c r="K29" s="26">
        <f>I29/C29</f>
        <v>48.573529411764703</v>
      </c>
    </row>
    <row r="30" spans="1:17" ht="12.75" x14ac:dyDescent="0.2">
      <c r="A30" s="24">
        <v>8</v>
      </c>
      <c r="B30" s="10" t="s">
        <v>17</v>
      </c>
      <c r="C30" s="51">
        <v>10</v>
      </c>
      <c r="D30" s="53">
        <v>200</v>
      </c>
      <c r="E30" s="58">
        <v>250</v>
      </c>
      <c r="F30" s="39" t="s">
        <v>69</v>
      </c>
      <c r="G30" s="26">
        <f t="shared" si="1"/>
        <v>25</v>
      </c>
      <c r="H30" s="54">
        <v>200</v>
      </c>
      <c r="I30" s="59">
        <v>400</v>
      </c>
      <c r="J30" s="40" t="s">
        <v>69</v>
      </c>
      <c r="K30" s="26">
        <f>I30/C30</f>
        <v>40</v>
      </c>
    </row>
    <row r="31" spans="1:17" ht="12.75" x14ac:dyDescent="0.2">
      <c r="A31" s="24">
        <v>8</v>
      </c>
      <c r="B31" s="10" t="s">
        <v>19</v>
      </c>
      <c r="C31" s="51">
        <v>38</v>
      </c>
      <c r="D31" s="53">
        <v>4525</v>
      </c>
      <c r="E31" s="58">
        <v>3512</v>
      </c>
      <c r="F31" s="25">
        <f t="shared" ref="F31:F53" si="6">E31/D31</f>
        <v>0.77613259668508283</v>
      </c>
      <c r="G31" s="26">
        <f t="shared" si="1"/>
        <v>92.421052631578945</v>
      </c>
      <c r="H31" s="54">
        <v>1000</v>
      </c>
      <c r="I31" s="59">
        <v>780</v>
      </c>
      <c r="J31" s="27">
        <f t="shared" ref="J31:J40" si="7">I31/H31</f>
        <v>0.78</v>
      </c>
      <c r="K31" s="30">
        <v>0</v>
      </c>
    </row>
    <row r="32" spans="1:17" ht="12.75" x14ac:dyDescent="0.2">
      <c r="A32" s="24">
        <v>8</v>
      </c>
      <c r="B32" s="10" t="s">
        <v>31</v>
      </c>
      <c r="C32" s="51">
        <v>96</v>
      </c>
      <c r="D32" s="53">
        <v>20500</v>
      </c>
      <c r="E32" s="58">
        <v>12765</v>
      </c>
      <c r="F32" s="25">
        <f t="shared" si="6"/>
        <v>0.62268292682926829</v>
      </c>
      <c r="G32" s="26">
        <f t="shared" si="1"/>
        <v>132.96875</v>
      </c>
      <c r="H32" s="54">
        <v>2000</v>
      </c>
      <c r="I32" s="59">
        <v>3553</v>
      </c>
      <c r="J32" s="27">
        <f t="shared" si="7"/>
        <v>1.7765</v>
      </c>
      <c r="K32" s="26">
        <f>I32/C32</f>
        <v>37.010416666666664</v>
      </c>
    </row>
    <row r="33" spans="1:11" ht="12.75" x14ac:dyDescent="0.2">
      <c r="A33" s="24">
        <v>8</v>
      </c>
      <c r="B33" s="10" t="s">
        <v>46</v>
      </c>
      <c r="C33" s="51">
        <v>46</v>
      </c>
      <c r="D33" s="53">
        <v>8000</v>
      </c>
      <c r="E33" s="58">
        <v>3640</v>
      </c>
      <c r="F33" s="25">
        <f t="shared" si="6"/>
        <v>0.45500000000000002</v>
      </c>
      <c r="G33" s="26">
        <f t="shared" si="1"/>
        <v>79.130434782608702</v>
      </c>
      <c r="H33" s="54">
        <v>2000</v>
      </c>
      <c r="I33" s="59">
        <v>1401.15</v>
      </c>
      <c r="J33" s="27">
        <f t="shared" si="7"/>
        <v>0.70057500000000006</v>
      </c>
      <c r="K33" s="26">
        <f>I33/C33</f>
        <v>30.459782608695654</v>
      </c>
    </row>
    <row r="34" spans="1:11" ht="12.75" x14ac:dyDescent="0.2">
      <c r="A34" s="24">
        <v>8</v>
      </c>
      <c r="B34" s="10" t="s">
        <v>51</v>
      </c>
      <c r="C34" s="52">
        <v>36</v>
      </c>
      <c r="D34" s="50">
        <v>3400</v>
      </c>
      <c r="E34" s="41">
        <v>1120</v>
      </c>
      <c r="F34" s="25">
        <f t="shared" si="6"/>
        <v>0.32941176470588235</v>
      </c>
      <c r="G34" s="26">
        <f t="shared" ref="G34:G66" si="8">E34/C34</f>
        <v>31.111111111111111</v>
      </c>
      <c r="H34" s="54">
        <v>1500</v>
      </c>
      <c r="I34" s="60">
        <v>125</v>
      </c>
      <c r="J34" s="27">
        <f t="shared" si="7"/>
        <v>8.3333333333333329E-2</v>
      </c>
      <c r="K34" s="26">
        <f>I34/C34</f>
        <v>3.4722222222222223</v>
      </c>
    </row>
    <row r="35" spans="1:11" ht="12.75" x14ac:dyDescent="0.2">
      <c r="A35" s="24">
        <v>9</v>
      </c>
      <c r="B35" s="10" t="s">
        <v>6</v>
      </c>
      <c r="C35" s="51">
        <v>27</v>
      </c>
      <c r="D35" s="53">
        <v>13800</v>
      </c>
      <c r="E35" s="58">
        <v>3510</v>
      </c>
      <c r="F35" s="25">
        <f t="shared" si="6"/>
        <v>0.2543478260869565</v>
      </c>
      <c r="G35" s="26">
        <f t="shared" si="8"/>
        <v>130</v>
      </c>
      <c r="H35" s="54">
        <v>2700</v>
      </c>
      <c r="I35" s="59">
        <v>1000</v>
      </c>
      <c r="J35" s="27">
        <f t="shared" si="7"/>
        <v>0.37037037037037035</v>
      </c>
      <c r="K35" s="30">
        <v>0</v>
      </c>
    </row>
    <row r="36" spans="1:11" ht="12.75" x14ac:dyDescent="0.2">
      <c r="A36" s="24">
        <v>9</v>
      </c>
      <c r="B36" s="13" t="s">
        <v>28</v>
      </c>
      <c r="C36" s="51">
        <v>81</v>
      </c>
      <c r="D36" s="53">
        <v>15800</v>
      </c>
      <c r="E36" s="58">
        <v>14568.07</v>
      </c>
      <c r="F36" s="25">
        <f t="shared" si="6"/>
        <v>0.92202974683544303</v>
      </c>
      <c r="G36" s="26">
        <f t="shared" si="8"/>
        <v>179.85271604938271</v>
      </c>
      <c r="H36" s="54">
        <v>2000</v>
      </c>
      <c r="I36" s="59">
        <v>2818.96</v>
      </c>
      <c r="J36" s="27">
        <f t="shared" si="7"/>
        <v>1.4094800000000001</v>
      </c>
      <c r="K36" s="26">
        <f>I36/C36</f>
        <v>34.801975308641978</v>
      </c>
    </row>
    <row r="37" spans="1:11" ht="12.75" x14ac:dyDescent="0.2">
      <c r="A37" s="24">
        <v>9</v>
      </c>
      <c r="B37" s="10" t="s">
        <v>54</v>
      </c>
      <c r="C37" s="51">
        <v>113</v>
      </c>
      <c r="D37" s="53">
        <v>20000</v>
      </c>
      <c r="E37" s="58">
        <v>22100</v>
      </c>
      <c r="F37" s="25">
        <f t="shared" si="6"/>
        <v>1.105</v>
      </c>
      <c r="G37" s="26">
        <f t="shared" si="8"/>
        <v>195.57522123893804</v>
      </c>
      <c r="H37" s="54">
        <v>2000</v>
      </c>
      <c r="I37" s="59">
        <v>7120</v>
      </c>
      <c r="J37" s="27">
        <f t="shared" si="7"/>
        <v>3.56</v>
      </c>
      <c r="K37" s="26">
        <f>I37/C37</f>
        <v>63.008849557522126</v>
      </c>
    </row>
    <row r="38" spans="1:11" ht="12.75" x14ac:dyDescent="0.2">
      <c r="A38" s="24">
        <v>10</v>
      </c>
      <c r="B38" s="10" t="s">
        <v>65</v>
      </c>
      <c r="C38" s="51">
        <v>29</v>
      </c>
      <c r="D38" s="53">
        <v>7750</v>
      </c>
      <c r="E38" s="58">
        <v>6060</v>
      </c>
      <c r="F38" s="25">
        <f t="shared" si="6"/>
        <v>0.78193548387096778</v>
      </c>
      <c r="G38" s="26">
        <f t="shared" si="8"/>
        <v>208.9655172413793</v>
      </c>
      <c r="H38" s="54">
        <v>1000</v>
      </c>
      <c r="I38" s="59">
        <v>1250</v>
      </c>
      <c r="J38" s="27">
        <f t="shared" si="7"/>
        <v>1.25</v>
      </c>
      <c r="K38" s="37">
        <f>I38/C38</f>
        <v>43.103448275862071</v>
      </c>
    </row>
    <row r="39" spans="1:11" ht="12.75" x14ac:dyDescent="0.2">
      <c r="A39" s="24">
        <v>10</v>
      </c>
      <c r="B39" s="10" t="s">
        <v>66</v>
      </c>
      <c r="C39" s="51">
        <v>26</v>
      </c>
      <c r="D39" s="53">
        <v>5280</v>
      </c>
      <c r="E39" s="58">
        <v>2465</v>
      </c>
      <c r="F39" s="25">
        <f t="shared" si="6"/>
        <v>0.46685606060606061</v>
      </c>
      <c r="G39" s="26">
        <f t="shared" si="8"/>
        <v>94.807692307692307</v>
      </c>
      <c r="H39" s="54">
        <v>3000</v>
      </c>
      <c r="I39" s="59">
        <v>4320</v>
      </c>
      <c r="J39" s="27">
        <f t="shared" si="7"/>
        <v>1.44</v>
      </c>
      <c r="K39" s="29">
        <f>I39/C39</f>
        <v>166.15384615384616</v>
      </c>
    </row>
    <row r="40" spans="1:11" ht="12.75" x14ac:dyDescent="0.2">
      <c r="A40" s="24">
        <v>10</v>
      </c>
      <c r="B40" s="10" t="s">
        <v>8</v>
      </c>
      <c r="C40" s="51">
        <v>75</v>
      </c>
      <c r="D40" s="53">
        <v>26500</v>
      </c>
      <c r="E40" s="58">
        <v>22396.65</v>
      </c>
      <c r="F40" s="25">
        <f t="shared" si="6"/>
        <v>0.84515660377358492</v>
      </c>
      <c r="G40" s="26">
        <f t="shared" si="8"/>
        <v>298.62200000000001</v>
      </c>
      <c r="H40" s="54">
        <v>1000</v>
      </c>
      <c r="I40" s="59">
        <v>4000</v>
      </c>
      <c r="J40" s="27">
        <f t="shared" si="7"/>
        <v>4</v>
      </c>
      <c r="K40" s="26">
        <v>0</v>
      </c>
    </row>
    <row r="41" spans="1:11" ht="12.75" x14ac:dyDescent="0.2">
      <c r="A41" s="24">
        <v>10</v>
      </c>
      <c r="B41" s="10" t="s">
        <v>9</v>
      </c>
      <c r="C41" s="51">
        <v>26</v>
      </c>
      <c r="D41" s="53">
        <v>150</v>
      </c>
      <c r="E41" s="58">
        <v>200</v>
      </c>
      <c r="F41" s="25">
        <f t="shared" si="6"/>
        <v>1.3333333333333333</v>
      </c>
      <c r="G41" s="26">
        <f t="shared" si="8"/>
        <v>7.6923076923076925</v>
      </c>
      <c r="H41" s="54">
        <v>100</v>
      </c>
      <c r="I41" s="59">
        <v>420</v>
      </c>
      <c r="J41" s="40" t="s">
        <v>69</v>
      </c>
      <c r="K41" s="30">
        <v>0</v>
      </c>
    </row>
    <row r="42" spans="1:11" ht="12.75" x14ac:dyDescent="0.2">
      <c r="A42" s="24">
        <v>10</v>
      </c>
      <c r="B42" s="10" t="s">
        <v>10</v>
      </c>
      <c r="C42" s="51">
        <v>29</v>
      </c>
      <c r="D42" s="53">
        <v>4670</v>
      </c>
      <c r="E42" s="58">
        <v>2000</v>
      </c>
      <c r="F42" s="25">
        <f t="shared" si="6"/>
        <v>0.42826552462526768</v>
      </c>
      <c r="G42" s="26">
        <f t="shared" si="8"/>
        <v>68.965517241379317</v>
      </c>
      <c r="H42" s="54">
        <v>1500</v>
      </c>
      <c r="I42" s="59">
        <v>1140</v>
      </c>
      <c r="J42" s="27">
        <f>I42/H42</f>
        <v>0.76</v>
      </c>
      <c r="K42" s="26">
        <f t="shared" ref="K42:K48" si="9">I42/C42</f>
        <v>39.310344827586206</v>
      </c>
    </row>
    <row r="43" spans="1:11" ht="12.75" x14ac:dyDescent="0.2">
      <c r="A43" s="24">
        <v>11</v>
      </c>
      <c r="B43" s="10" t="s">
        <v>18</v>
      </c>
      <c r="C43" s="51">
        <v>42</v>
      </c>
      <c r="D43" s="53">
        <v>4050</v>
      </c>
      <c r="E43" s="58">
        <v>4900</v>
      </c>
      <c r="F43" s="25">
        <f t="shared" si="6"/>
        <v>1.2098765432098766</v>
      </c>
      <c r="G43" s="26">
        <f t="shared" si="8"/>
        <v>116.66666666666667</v>
      </c>
      <c r="H43" s="54">
        <v>4400</v>
      </c>
      <c r="I43" s="59">
        <v>5735</v>
      </c>
      <c r="J43" s="27">
        <f>I43/H43</f>
        <v>1.303409090909091</v>
      </c>
      <c r="K43" s="30">
        <f t="shared" si="9"/>
        <v>136.54761904761904</v>
      </c>
    </row>
    <row r="44" spans="1:11" ht="12.75" x14ac:dyDescent="0.2">
      <c r="A44" s="24">
        <v>11</v>
      </c>
      <c r="B44" s="10" t="s">
        <v>48</v>
      </c>
      <c r="C44" s="51">
        <v>30</v>
      </c>
      <c r="D44" s="53">
        <v>1750</v>
      </c>
      <c r="E44" s="58">
        <v>1719.54</v>
      </c>
      <c r="F44" s="25">
        <f t="shared" si="6"/>
        <v>0.98259428571428564</v>
      </c>
      <c r="G44" s="26">
        <f t="shared" si="8"/>
        <v>57.317999999999998</v>
      </c>
      <c r="H44" s="54">
        <v>350</v>
      </c>
      <c r="I44" s="59">
        <v>1025</v>
      </c>
      <c r="J44" s="27">
        <f>I44/H44</f>
        <v>2.9285714285714284</v>
      </c>
      <c r="K44" s="26">
        <f t="shared" si="9"/>
        <v>34.166666666666664</v>
      </c>
    </row>
    <row r="45" spans="1:11" ht="12.75" x14ac:dyDescent="0.2">
      <c r="A45" s="24">
        <v>11</v>
      </c>
      <c r="B45" s="10" t="s">
        <v>56</v>
      </c>
      <c r="C45" s="51">
        <v>48</v>
      </c>
      <c r="D45" s="53">
        <v>2927</v>
      </c>
      <c r="E45" s="58">
        <v>1920</v>
      </c>
      <c r="F45" s="25">
        <f t="shared" si="6"/>
        <v>0.65596173556542536</v>
      </c>
      <c r="G45" s="26">
        <f t="shared" si="8"/>
        <v>40</v>
      </c>
      <c r="H45" s="54">
        <v>1000</v>
      </c>
      <c r="I45" s="59">
        <v>1000</v>
      </c>
      <c r="J45" s="27">
        <f>I45/H45</f>
        <v>1</v>
      </c>
      <c r="K45" s="30">
        <f t="shared" si="9"/>
        <v>20.833333333333332</v>
      </c>
    </row>
    <row r="46" spans="1:11" ht="12.75" x14ac:dyDescent="0.2">
      <c r="A46" s="24">
        <v>11</v>
      </c>
      <c r="B46" s="10" t="s">
        <v>57</v>
      </c>
      <c r="C46" s="51">
        <v>49</v>
      </c>
      <c r="D46" s="53">
        <v>1000</v>
      </c>
      <c r="E46" s="58">
        <v>1885</v>
      </c>
      <c r="F46" s="25">
        <f t="shared" si="6"/>
        <v>1.885</v>
      </c>
      <c r="G46" s="26">
        <f t="shared" si="8"/>
        <v>38.469387755102041</v>
      </c>
      <c r="H46" s="54">
        <v>1000</v>
      </c>
      <c r="I46" s="59">
        <v>460</v>
      </c>
      <c r="J46" s="40" t="s">
        <v>69</v>
      </c>
      <c r="K46" s="26">
        <f t="shared" si="9"/>
        <v>9.387755102040817</v>
      </c>
    </row>
    <row r="47" spans="1:11" ht="12.75" x14ac:dyDescent="0.2">
      <c r="A47" s="24">
        <v>12</v>
      </c>
      <c r="B47" s="10" t="s">
        <v>7</v>
      </c>
      <c r="C47" s="51">
        <v>27</v>
      </c>
      <c r="D47" s="53">
        <v>2325</v>
      </c>
      <c r="E47" s="58">
        <v>1750</v>
      </c>
      <c r="F47" s="25">
        <f t="shared" si="6"/>
        <v>0.75268817204301075</v>
      </c>
      <c r="G47" s="26">
        <f t="shared" si="8"/>
        <v>64.81481481481481</v>
      </c>
      <c r="H47" s="54">
        <v>1000</v>
      </c>
      <c r="I47" s="59">
        <v>250</v>
      </c>
      <c r="J47" s="27">
        <f>I47/H47</f>
        <v>0.25</v>
      </c>
      <c r="K47" s="26">
        <f t="shared" si="9"/>
        <v>9.2592592592592595</v>
      </c>
    </row>
    <row r="48" spans="1:11" ht="12.75" x14ac:dyDescent="0.2">
      <c r="A48" s="24">
        <v>12</v>
      </c>
      <c r="B48" s="10" t="s">
        <v>11</v>
      </c>
      <c r="C48" s="51">
        <v>16</v>
      </c>
      <c r="D48" s="53">
        <v>1000</v>
      </c>
      <c r="E48" s="58">
        <v>965</v>
      </c>
      <c r="F48" s="25">
        <f t="shared" si="6"/>
        <v>0.96499999999999997</v>
      </c>
      <c r="G48" s="26">
        <f t="shared" si="8"/>
        <v>60.3125</v>
      </c>
      <c r="H48" s="54">
        <v>1000</v>
      </c>
      <c r="I48" s="59">
        <v>1084.58</v>
      </c>
      <c r="J48" s="27">
        <f>I48/H48</f>
        <v>1.0845799999999999</v>
      </c>
      <c r="K48" s="30">
        <f t="shared" si="9"/>
        <v>67.786249999999995</v>
      </c>
    </row>
    <row r="49" spans="1:11" ht="12.75" x14ac:dyDescent="0.2">
      <c r="A49" s="24">
        <v>12</v>
      </c>
      <c r="B49" s="10" t="s">
        <v>33</v>
      </c>
      <c r="C49" s="51">
        <v>32</v>
      </c>
      <c r="D49" s="53">
        <v>1000</v>
      </c>
      <c r="E49" s="58">
        <v>0</v>
      </c>
      <c r="F49" s="25">
        <f t="shared" si="6"/>
        <v>0</v>
      </c>
      <c r="G49" s="26">
        <f t="shared" si="8"/>
        <v>0</v>
      </c>
      <c r="H49" s="54">
        <v>100</v>
      </c>
      <c r="I49" s="59">
        <v>0</v>
      </c>
      <c r="J49" s="27">
        <f>I49/H49</f>
        <v>0</v>
      </c>
      <c r="K49" s="26">
        <v>0</v>
      </c>
    </row>
    <row r="50" spans="1:11" ht="12.75" x14ac:dyDescent="0.2">
      <c r="A50" s="24">
        <v>12</v>
      </c>
      <c r="B50" s="10" t="s">
        <v>59</v>
      </c>
      <c r="C50" s="51">
        <v>15</v>
      </c>
      <c r="D50" s="53">
        <v>500</v>
      </c>
      <c r="E50" s="58">
        <v>1050</v>
      </c>
      <c r="F50" s="25">
        <f t="shared" si="6"/>
        <v>2.1</v>
      </c>
      <c r="G50" s="26">
        <f t="shared" si="8"/>
        <v>70</v>
      </c>
      <c r="H50" s="54">
        <v>200</v>
      </c>
      <c r="I50" s="59">
        <v>0</v>
      </c>
      <c r="J50" s="27">
        <f>IF(H50=0,"",I50/H50)</f>
        <v>0</v>
      </c>
      <c r="K50" s="30">
        <f>I50/C50</f>
        <v>0</v>
      </c>
    </row>
    <row r="51" spans="1:11" ht="12.75" x14ac:dyDescent="0.2">
      <c r="A51" s="24">
        <v>13</v>
      </c>
      <c r="B51" s="10" t="s">
        <v>12</v>
      </c>
      <c r="C51" s="51">
        <v>14</v>
      </c>
      <c r="D51" s="53">
        <v>1425</v>
      </c>
      <c r="E51" s="58">
        <v>1848</v>
      </c>
      <c r="F51" s="25">
        <f t="shared" si="6"/>
        <v>1.2968421052631578</v>
      </c>
      <c r="G51" s="26">
        <f t="shared" si="8"/>
        <v>132</v>
      </c>
      <c r="H51" s="54">
        <v>500</v>
      </c>
      <c r="I51" s="59">
        <v>785</v>
      </c>
      <c r="J51" s="27">
        <f>I51/H51</f>
        <v>1.57</v>
      </c>
      <c r="K51" s="26">
        <f>I51/C51</f>
        <v>56.071428571428569</v>
      </c>
    </row>
    <row r="52" spans="1:11" ht="12.75" x14ac:dyDescent="0.2">
      <c r="A52" s="24">
        <v>13</v>
      </c>
      <c r="B52" s="10" t="s">
        <v>30</v>
      </c>
      <c r="C52" s="51">
        <v>19</v>
      </c>
      <c r="D52" s="53">
        <v>1000</v>
      </c>
      <c r="E52" s="58">
        <v>660</v>
      </c>
      <c r="F52" s="25">
        <f t="shared" si="6"/>
        <v>0.66</v>
      </c>
      <c r="G52" s="26">
        <f t="shared" si="8"/>
        <v>34.736842105263158</v>
      </c>
      <c r="H52" s="54">
        <v>1000</v>
      </c>
      <c r="I52" s="59">
        <v>290</v>
      </c>
      <c r="J52" s="27">
        <f>I52/H52</f>
        <v>0.28999999999999998</v>
      </c>
      <c r="K52" s="30">
        <v>0</v>
      </c>
    </row>
    <row r="53" spans="1:11" ht="12.75" x14ac:dyDescent="0.2">
      <c r="A53" s="24">
        <v>13</v>
      </c>
      <c r="B53" s="10" t="s">
        <v>45</v>
      </c>
      <c r="C53" s="51">
        <v>29</v>
      </c>
      <c r="D53" s="53">
        <v>5280</v>
      </c>
      <c r="E53" s="58">
        <v>6116</v>
      </c>
      <c r="F53" s="25">
        <f t="shared" si="6"/>
        <v>1.1583333333333334</v>
      </c>
      <c r="G53" s="26">
        <f t="shared" si="8"/>
        <v>210.89655172413794</v>
      </c>
      <c r="H53" s="54">
        <v>2000</v>
      </c>
      <c r="I53" s="59">
        <v>1388</v>
      </c>
      <c r="J53" s="27">
        <f>I53/H53</f>
        <v>0.69399999999999995</v>
      </c>
      <c r="K53" s="26">
        <v>0</v>
      </c>
    </row>
    <row r="54" spans="1:11" ht="12.75" x14ac:dyDescent="0.2">
      <c r="A54" s="24">
        <v>13</v>
      </c>
      <c r="B54" s="10" t="s">
        <v>68</v>
      </c>
      <c r="C54" s="51">
        <v>28</v>
      </c>
      <c r="D54" s="53">
        <v>3250</v>
      </c>
      <c r="E54" s="58">
        <v>3450</v>
      </c>
      <c r="F54" s="39" t="s">
        <v>69</v>
      </c>
      <c r="G54" s="26">
        <f t="shared" si="8"/>
        <v>123.21428571428571</v>
      </c>
      <c r="H54" s="54">
        <v>500</v>
      </c>
      <c r="I54" s="59">
        <v>550</v>
      </c>
      <c r="J54" s="40" t="s">
        <v>69</v>
      </c>
      <c r="K54" s="26">
        <f>I54/C54</f>
        <v>19.642857142857142</v>
      </c>
    </row>
    <row r="55" spans="1:11" ht="12.75" x14ac:dyDescent="0.2">
      <c r="A55" s="24">
        <v>14</v>
      </c>
      <c r="B55" s="10" t="s">
        <v>42</v>
      </c>
      <c r="C55" s="51">
        <v>121</v>
      </c>
      <c r="D55" s="53">
        <v>14000</v>
      </c>
      <c r="E55" s="58">
        <v>13760</v>
      </c>
      <c r="F55" s="25">
        <f t="shared" ref="F55:F66" si="10">E55/D55</f>
        <v>0.98285714285714287</v>
      </c>
      <c r="G55" s="26">
        <f t="shared" si="8"/>
        <v>113.71900826446281</v>
      </c>
      <c r="H55" s="54">
        <v>1000</v>
      </c>
      <c r="I55" s="59">
        <v>362</v>
      </c>
      <c r="J55" s="27">
        <f t="shared" ref="J55:J62" si="11">I55/H55</f>
        <v>0.36199999999999999</v>
      </c>
      <c r="K55" s="26">
        <f>I55/C55</f>
        <v>2.9917355371900825</v>
      </c>
    </row>
    <row r="56" spans="1:11" ht="12.75" x14ac:dyDescent="0.2">
      <c r="A56" s="24">
        <v>14</v>
      </c>
      <c r="B56" s="10" t="s">
        <v>43</v>
      </c>
      <c r="C56" s="51">
        <v>20</v>
      </c>
      <c r="D56" s="53">
        <v>800</v>
      </c>
      <c r="E56" s="58">
        <v>1010</v>
      </c>
      <c r="F56" s="25">
        <f t="shared" si="10"/>
        <v>1.2625</v>
      </c>
      <c r="G56" s="26">
        <f t="shared" si="8"/>
        <v>50.5</v>
      </c>
      <c r="H56" s="54">
        <v>250</v>
      </c>
      <c r="I56" s="59">
        <v>590</v>
      </c>
      <c r="J56" s="27">
        <f t="shared" si="11"/>
        <v>2.36</v>
      </c>
      <c r="K56" s="30">
        <v>0</v>
      </c>
    </row>
    <row r="57" spans="1:11" ht="12.75" x14ac:dyDescent="0.2">
      <c r="A57" s="24">
        <v>14</v>
      </c>
      <c r="B57" s="10" t="s">
        <v>44</v>
      </c>
      <c r="C57" s="51">
        <v>76</v>
      </c>
      <c r="D57" s="53">
        <v>5240</v>
      </c>
      <c r="E57" s="58">
        <v>4699</v>
      </c>
      <c r="F57" s="27">
        <f t="shared" si="10"/>
        <v>0.89675572519083968</v>
      </c>
      <c r="G57" s="26">
        <f t="shared" si="8"/>
        <v>61.828947368421055</v>
      </c>
      <c r="H57" s="54">
        <v>1440</v>
      </c>
      <c r="I57" s="59">
        <v>210</v>
      </c>
      <c r="J57" s="27">
        <f t="shared" si="11"/>
        <v>0.14583333333333334</v>
      </c>
      <c r="K57" s="26">
        <f>I57/C57</f>
        <v>2.763157894736842</v>
      </c>
    </row>
    <row r="58" spans="1:11" ht="12.75" x14ac:dyDescent="0.2">
      <c r="A58" s="24">
        <v>15</v>
      </c>
      <c r="B58" s="10" t="s">
        <v>3</v>
      </c>
      <c r="C58" s="51">
        <v>259</v>
      </c>
      <c r="D58" s="53">
        <v>45700</v>
      </c>
      <c r="E58" s="58">
        <v>53452</v>
      </c>
      <c r="F58" s="25">
        <f t="shared" si="10"/>
        <v>1.1696280087527353</v>
      </c>
      <c r="G58" s="26">
        <f t="shared" si="8"/>
        <v>206.37837837837839</v>
      </c>
      <c r="H58" s="54">
        <v>6000</v>
      </c>
      <c r="I58" s="59">
        <v>16034</v>
      </c>
      <c r="J58" s="27">
        <f t="shared" si="11"/>
        <v>2.6723333333333334</v>
      </c>
      <c r="K58" s="30">
        <f>I58/C58</f>
        <v>61.907335907335906</v>
      </c>
    </row>
    <row r="59" spans="1:11" ht="12.75" x14ac:dyDescent="0.2">
      <c r="A59" s="24">
        <v>15</v>
      </c>
      <c r="B59" s="10" t="s">
        <v>4</v>
      </c>
      <c r="C59" s="51">
        <v>35</v>
      </c>
      <c r="D59" s="53">
        <v>3000</v>
      </c>
      <c r="E59" s="58">
        <v>3109</v>
      </c>
      <c r="F59" s="25">
        <f t="shared" si="10"/>
        <v>1.0363333333333333</v>
      </c>
      <c r="G59" s="26">
        <f t="shared" si="8"/>
        <v>88.828571428571422</v>
      </c>
      <c r="H59" s="54">
        <v>350</v>
      </c>
      <c r="I59" s="59">
        <v>1175</v>
      </c>
      <c r="J59" s="27">
        <f t="shared" si="11"/>
        <v>3.3571428571428572</v>
      </c>
      <c r="K59" s="26">
        <f>I59/C59</f>
        <v>33.571428571428569</v>
      </c>
    </row>
    <row r="60" spans="1:11" ht="12.75" x14ac:dyDescent="0.2">
      <c r="A60" s="24">
        <v>15</v>
      </c>
      <c r="B60" s="10" t="s">
        <v>5</v>
      </c>
      <c r="C60" s="51">
        <v>68</v>
      </c>
      <c r="D60" s="53">
        <v>10000</v>
      </c>
      <c r="E60" s="58">
        <v>7931.64</v>
      </c>
      <c r="F60" s="25">
        <f t="shared" si="10"/>
        <v>0.79316399999999998</v>
      </c>
      <c r="G60" s="26">
        <f t="shared" si="8"/>
        <v>116.64176470588235</v>
      </c>
      <c r="H60" s="54">
        <v>1250</v>
      </c>
      <c r="I60" s="59">
        <v>1770</v>
      </c>
      <c r="J60" s="27">
        <f t="shared" si="11"/>
        <v>1.4159999999999999</v>
      </c>
      <c r="K60" s="26">
        <f>I60/C60</f>
        <v>26.029411764705884</v>
      </c>
    </row>
    <row r="61" spans="1:11" ht="12.75" x14ac:dyDescent="0.2">
      <c r="A61" s="24">
        <v>15</v>
      </c>
      <c r="B61" s="10" t="s">
        <v>70</v>
      </c>
      <c r="C61" s="51">
        <v>29</v>
      </c>
      <c r="D61" s="53">
        <v>2500</v>
      </c>
      <c r="E61" s="58">
        <v>2810</v>
      </c>
      <c r="F61" s="25">
        <f t="shared" si="10"/>
        <v>1.1240000000000001</v>
      </c>
      <c r="G61" s="26">
        <f t="shared" si="8"/>
        <v>96.896551724137936</v>
      </c>
      <c r="H61" s="54">
        <v>500</v>
      </c>
      <c r="I61" s="59">
        <v>2230</v>
      </c>
      <c r="J61" s="27">
        <f t="shared" si="11"/>
        <v>4.46</v>
      </c>
      <c r="K61" s="26">
        <f>I61/C61</f>
        <v>76.896551724137936</v>
      </c>
    </row>
    <row r="62" spans="1:11" ht="12.75" x14ac:dyDescent="0.2">
      <c r="A62" s="24">
        <v>15</v>
      </c>
      <c r="B62" s="10" t="s">
        <v>47</v>
      </c>
      <c r="C62" s="51">
        <v>28</v>
      </c>
      <c r="D62" s="53">
        <v>5000</v>
      </c>
      <c r="E62" s="58">
        <v>4463.84</v>
      </c>
      <c r="F62" s="25">
        <f t="shared" si="10"/>
        <v>0.89276800000000001</v>
      </c>
      <c r="G62" s="26">
        <f t="shared" si="8"/>
        <v>159.42285714285714</v>
      </c>
      <c r="H62" s="54">
        <v>150</v>
      </c>
      <c r="I62" s="59">
        <v>70</v>
      </c>
      <c r="J62" s="27">
        <f t="shared" si="11"/>
        <v>0.46666666666666667</v>
      </c>
      <c r="K62" s="26">
        <v>0</v>
      </c>
    </row>
    <row r="63" spans="1:11" ht="12.75" x14ac:dyDescent="0.2">
      <c r="A63" s="24">
        <v>16</v>
      </c>
      <c r="B63" s="10" t="s">
        <v>35</v>
      </c>
      <c r="C63" s="51">
        <v>23</v>
      </c>
      <c r="D63" s="53">
        <v>230</v>
      </c>
      <c r="E63" s="58">
        <v>100</v>
      </c>
      <c r="F63" s="25">
        <f t="shared" si="10"/>
        <v>0.43478260869565216</v>
      </c>
      <c r="G63" s="26">
        <f t="shared" si="8"/>
        <v>4.3478260869565215</v>
      </c>
      <c r="H63" s="54">
        <v>500</v>
      </c>
      <c r="I63" s="59">
        <v>431</v>
      </c>
      <c r="J63" s="40" t="s">
        <v>69</v>
      </c>
      <c r="K63" s="26">
        <f>I63/C63</f>
        <v>18.739130434782609</v>
      </c>
    </row>
    <row r="64" spans="1:11" ht="12.75" x14ac:dyDescent="0.2">
      <c r="A64" s="24">
        <v>16</v>
      </c>
      <c r="B64" s="10" t="s">
        <v>36</v>
      </c>
      <c r="C64" s="51">
        <v>43</v>
      </c>
      <c r="D64" s="53">
        <v>2150</v>
      </c>
      <c r="E64" s="58">
        <v>2210</v>
      </c>
      <c r="F64" s="25">
        <f t="shared" si="10"/>
        <v>1.027906976744186</v>
      </c>
      <c r="G64" s="26">
        <f t="shared" si="8"/>
        <v>51.395348837209305</v>
      </c>
      <c r="H64" s="54">
        <v>1000</v>
      </c>
      <c r="I64" s="59">
        <v>1000</v>
      </c>
      <c r="J64" s="40" t="s">
        <v>69</v>
      </c>
      <c r="K64" s="26">
        <v>0</v>
      </c>
    </row>
    <row r="65" spans="1:18" ht="12.75" x14ac:dyDescent="0.2">
      <c r="A65" s="24">
        <v>16</v>
      </c>
      <c r="B65" s="10" t="s">
        <v>38</v>
      </c>
      <c r="C65" s="51">
        <v>17</v>
      </c>
      <c r="D65" s="53">
        <v>1200</v>
      </c>
      <c r="E65" s="58">
        <v>1400</v>
      </c>
      <c r="F65" s="25">
        <f t="shared" si="10"/>
        <v>1.1666666666666667</v>
      </c>
      <c r="G65" s="26">
        <f t="shared" si="8"/>
        <v>82.352941176470594</v>
      </c>
      <c r="H65" s="54">
        <v>0</v>
      </c>
      <c r="I65" s="59">
        <v>500</v>
      </c>
      <c r="J65" s="40" t="s">
        <v>69</v>
      </c>
      <c r="K65" s="30">
        <v>0</v>
      </c>
      <c r="R65" s="15"/>
    </row>
    <row r="66" spans="1:18" ht="12.75" x14ac:dyDescent="0.2">
      <c r="A66" s="24">
        <v>16</v>
      </c>
      <c r="B66" s="10" t="s">
        <v>58</v>
      </c>
      <c r="C66" s="51">
        <v>30</v>
      </c>
      <c r="D66" s="53">
        <v>3250</v>
      </c>
      <c r="E66" s="58">
        <v>3312.5</v>
      </c>
      <c r="F66" s="25">
        <f t="shared" si="10"/>
        <v>1.0192307692307692</v>
      </c>
      <c r="G66" s="26">
        <f t="shared" si="8"/>
        <v>110.41666666666667</v>
      </c>
      <c r="H66" s="54">
        <v>1000</v>
      </c>
      <c r="I66" s="59">
        <v>145</v>
      </c>
      <c r="J66" s="39" t="s">
        <v>69</v>
      </c>
      <c r="K66" s="26">
        <v>0</v>
      </c>
    </row>
    <row r="67" spans="1:18" s="8" customFormat="1" ht="12.75" x14ac:dyDescent="0.2">
      <c r="A67" s="24"/>
      <c r="B67" s="16" t="s">
        <v>74</v>
      </c>
      <c r="C67" s="24"/>
      <c r="D67" s="11"/>
      <c r="E67" s="41">
        <v>0</v>
      </c>
      <c r="F67" s="25"/>
      <c r="G67" s="26"/>
      <c r="H67" s="57"/>
      <c r="I67" s="60">
        <v>5466</v>
      </c>
      <c r="J67" s="27"/>
      <c r="K67" s="26"/>
      <c r="M67" s="2"/>
      <c r="N67" s="2"/>
      <c r="O67" s="2"/>
      <c r="P67" s="2"/>
      <c r="Q67" s="2"/>
      <c r="R67" s="2"/>
    </row>
    <row r="68" spans="1:18" s="1" customFormat="1" ht="12" x14ac:dyDescent="0.2">
      <c r="A68" s="31"/>
      <c r="B68" s="32"/>
      <c r="C68" s="24">
        <f>SUM(C2:C66)</f>
        <v>3091</v>
      </c>
      <c r="D68" s="33">
        <f>SUM(D2:D66)</f>
        <v>504015</v>
      </c>
      <c r="E68" s="14">
        <f>SUM(E2:E66)</f>
        <v>449717.55</v>
      </c>
      <c r="F68" s="11"/>
      <c r="G68" s="11"/>
      <c r="H68" s="33">
        <f>SUM(H2:H66)</f>
        <v>88138</v>
      </c>
      <c r="I68" s="38">
        <f>SUM(I2:I67)</f>
        <v>121023.59000000001</v>
      </c>
      <c r="J68" s="34"/>
      <c r="K68" s="11"/>
      <c r="M68" s="2"/>
      <c r="N68" s="2"/>
      <c r="O68" s="2"/>
      <c r="P68" s="2"/>
      <c r="Q68" s="2"/>
      <c r="R68" s="2"/>
    </row>
    <row r="69" spans="1:18" s="1" customFormat="1" ht="12" x14ac:dyDescent="0.2">
      <c r="A69" s="35"/>
      <c r="B69" s="35"/>
      <c r="C69" s="35"/>
      <c r="D69" s="35"/>
      <c r="E69" s="36"/>
      <c r="F69" s="35"/>
      <c r="G69" s="35"/>
      <c r="H69" s="35"/>
      <c r="I69" s="35"/>
      <c r="J69" s="35"/>
      <c r="K69" s="35"/>
      <c r="M69" s="2"/>
      <c r="N69" s="2"/>
      <c r="O69" s="2"/>
      <c r="P69" s="2"/>
      <c r="Q69" s="2"/>
      <c r="R69" s="2"/>
    </row>
    <row r="70" spans="1:18" s="15" customFormat="1" ht="12" x14ac:dyDescent="0.2">
      <c r="A70" s="17"/>
      <c r="B70" s="18"/>
      <c r="C70" s="18"/>
      <c r="D70" s="17"/>
      <c r="E70" s="18"/>
      <c r="F70" s="17"/>
      <c r="G70" s="17"/>
      <c r="H70" s="18"/>
      <c r="I70" s="18"/>
      <c r="J70" s="18"/>
      <c r="K70" s="18"/>
      <c r="M70" s="2"/>
      <c r="N70" s="2"/>
      <c r="O70" s="2"/>
      <c r="P70" s="2"/>
      <c r="Q70" s="2"/>
      <c r="R70" s="2"/>
    </row>
  </sheetData>
  <sortState ref="A2:K66">
    <sortCondition ref="A2:A66"/>
    <sortCondition ref="B2:B66"/>
  </sortState>
  <phoneticPr fontId="2" type="noConversion"/>
  <pageMargins left="0.7" right="0.7" top="0.75" bottom="0.75" header="0.3" footer="0.3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ColWidth="8.85546875" defaultRowHeight="15" x14ac:dyDescent="0.25"/>
  <sheetData/>
  <pageMargins left="0.7" right="0.7" top="0.75" bottom="0.75" header="0.3" footer="0.3"/>
  <pageSetup scale="92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Area Order</vt:lpstr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</dc:creator>
  <cp:lastModifiedBy>Bev</cp:lastModifiedBy>
  <cp:lastPrinted>2014-06-17T21:08:53Z</cp:lastPrinted>
  <dcterms:created xsi:type="dcterms:W3CDTF">2013-11-18T04:22:58Z</dcterms:created>
  <dcterms:modified xsi:type="dcterms:W3CDTF">2016-07-15T16:38:05Z</dcterms:modified>
</cp:coreProperties>
</file>