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a\Documents\Rotary 2021-22\Global Grant 2021-22\"/>
    </mc:Choice>
  </mc:AlternateContent>
  <xr:revisionPtr revIDLastSave="0" documentId="8_{EB5B0AE7-0992-4C9A-9FE3-5D7D4E33A8B6}" xr6:coauthVersionLast="47" xr6:coauthVersionMax="47" xr10:uidLastSave="{00000000-0000-0000-0000-000000000000}"/>
  <bookViews>
    <workbookView xWindow="-120" yWindow="-120" windowWidth="29040" windowHeight="15840" xr2:uid="{C247D45A-DFF4-4B2D-8A4F-70299C1DEDAD}"/>
  </bookViews>
  <sheets>
    <sheet name="Sheet1" sheetId="1" r:id="rId1"/>
    <sheet name="Sheet2" sheetId="2" r:id="rId2"/>
  </sheets>
  <definedNames>
    <definedName name="_xlnm.Print_Area" localSheetId="0">Sheet1!$A$1:$I$96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1" i="1" l="1"/>
  <c r="I91" i="1"/>
  <c r="I87" i="1"/>
  <c r="I88" i="1"/>
  <c r="I89" i="1"/>
  <c r="I90" i="1"/>
  <c r="F87" i="1"/>
  <c r="F88" i="1"/>
  <c r="F89" i="1"/>
  <c r="F90" i="1"/>
  <c r="D71" i="1"/>
  <c r="F70" i="1"/>
  <c r="I70" i="1" s="1"/>
  <c r="F69" i="1"/>
  <c r="I69" i="1" s="1"/>
  <c r="F68" i="1"/>
  <c r="I68" i="1" s="1"/>
  <c r="F67" i="1"/>
  <c r="I67" i="1" s="1"/>
  <c r="F66" i="1"/>
  <c r="I66" i="1" s="1"/>
  <c r="F65" i="1"/>
  <c r="I65" i="1" s="1"/>
  <c r="F64" i="1"/>
  <c r="I64" i="1" s="1"/>
  <c r="F63" i="1"/>
  <c r="I63" i="1" s="1"/>
  <c r="F62" i="1"/>
  <c r="I62" i="1" s="1"/>
  <c r="F61" i="1"/>
  <c r="I61" i="1" s="1"/>
  <c r="I16" i="1"/>
  <c r="I25" i="1" s="1"/>
  <c r="E25" i="1"/>
  <c r="F16" i="1"/>
  <c r="H87" i="1"/>
  <c r="F81" i="1"/>
  <c r="I81" i="1" s="1"/>
  <c r="F75" i="1"/>
  <c r="I75" i="1" s="1"/>
  <c r="F54" i="1"/>
  <c r="I54" i="1" s="1"/>
  <c r="F55" i="1"/>
  <c r="I55" i="1" s="1"/>
  <c r="F56" i="1"/>
  <c r="I56" i="1" s="1"/>
  <c r="F57" i="1"/>
  <c r="I57" i="1" s="1"/>
  <c r="E58" i="1"/>
  <c r="F45" i="1"/>
  <c r="F46" i="1"/>
  <c r="F47" i="1"/>
  <c r="H47" i="1"/>
  <c r="H46" i="1"/>
  <c r="E40" i="1"/>
  <c r="E12" i="1"/>
  <c r="F29" i="1"/>
  <c r="I29" i="1" s="1"/>
  <c r="F30" i="1"/>
  <c r="I30" i="1" s="1"/>
  <c r="F31" i="1"/>
  <c r="I31" i="1" s="1"/>
  <c r="F32" i="1"/>
  <c r="I32" i="1" s="1"/>
  <c r="F33" i="1"/>
  <c r="I33" i="1" s="1"/>
  <c r="F34" i="1"/>
  <c r="I34" i="1" s="1"/>
  <c r="F35" i="1"/>
  <c r="I35" i="1" s="1"/>
  <c r="F36" i="1"/>
  <c r="F37" i="1"/>
  <c r="I37" i="1" s="1"/>
  <c r="F38" i="1"/>
  <c r="I38" i="1" s="1"/>
  <c r="F39" i="1"/>
  <c r="I39" i="1" s="1"/>
  <c r="F17" i="1"/>
  <c r="I17" i="1" s="1"/>
  <c r="F18" i="1"/>
  <c r="I18" i="1" s="1"/>
  <c r="F19" i="1"/>
  <c r="I19" i="1" s="1"/>
  <c r="F20" i="1"/>
  <c r="I20" i="1" s="1"/>
  <c r="F21" i="1"/>
  <c r="I21" i="1" s="1"/>
  <c r="F22" i="1"/>
  <c r="I22" i="1" s="1"/>
  <c r="F23" i="1"/>
  <c r="I23" i="1" s="1"/>
  <c r="F24" i="1"/>
  <c r="I24" i="1" s="1"/>
  <c r="F6" i="1"/>
  <c r="I6" i="1" s="1"/>
  <c r="F7" i="1"/>
  <c r="I7" i="1" s="1"/>
  <c r="F8" i="1"/>
  <c r="I8" i="1" s="1"/>
  <c r="F9" i="1"/>
  <c r="I9" i="1" s="1"/>
  <c r="F10" i="1"/>
  <c r="I10" i="1" s="1"/>
  <c r="F11" i="1"/>
  <c r="I11" i="1" s="1"/>
  <c r="E77" i="1"/>
  <c r="A9" i="2"/>
  <c r="A11" i="2" s="1"/>
  <c r="B9" i="2"/>
  <c r="I71" i="1" l="1"/>
  <c r="I47" i="1"/>
  <c r="H48" i="1"/>
  <c r="I58" i="1"/>
  <c r="I46" i="1"/>
  <c r="F48" i="1"/>
  <c r="I45" i="1"/>
  <c r="I12" i="1"/>
  <c r="E48" i="1"/>
  <c r="E49" i="1" s="1"/>
  <c r="I48" i="1" l="1"/>
  <c r="I49" i="1" s="1"/>
  <c r="D82" i="1"/>
  <c r="E82" i="1"/>
  <c r="F76" i="1"/>
  <c r="I76" i="1" s="1"/>
  <c r="F77" i="1"/>
  <c r="I77" i="1" s="1"/>
  <c r="F78" i="1"/>
  <c r="I78" i="1" s="1"/>
  <c r="F79" i="1"/>
  <c r="I79" i="1" s="1"/>
  <c r="F80" i="1"/>
  <c r="I80" i="1" s="1"/>
  <c r="H36" i="1"/>
  <c r="I36" i="1" s="1"/>
  <c r="I40" i="1" s="1"/>
  <c r="I82" i="1" l="1"/>
</calcChain>
</file>

<file path=xl/sharedStrings.xml><?xml version="1.0" encoding="utf-8"?>
<sst xmlns="http://schemas.openxmlformats.org/spreadsheetml/2006/main" count="139" uniqueCount="71">
  <si>
    <t>Ala Moana</t>
  </si>
  <si>
    <t>GG2120603</t>
  </si>
  <si>
    <t>GG2118290</t>
  </si>
  <si>
    <t>GG2117300</t>
  </si>
  <si>
    <t>GG2098529</t>
  </si>
  <si>
    <t>GG2117555</t>
  </si>
  <si>
    <t>GG2015101</t>
  </si>
  <si>
    <t>DDF</t>
  </si>
  <si>
    <t>Cash Match</t>
  </si>
  <si>
    <t>Extra</t>
  </si>
  <si>
    <t>Service Extra</t>
  </si>
  <si>
    <t>Club</t>
  </si>
  <si>
    <t>Kahului</t>
  </si>
  <si>
    <t>Waikiki</t>
  </si>
  <si>
    <t>Honolulu</t>
  </si>
  <si>
    <t>Wailuku</t>
  </si>
  <si>
    <t>Lahaina Sunset</t>
  </si>
  <si>
    <t>Wahiawa-Kaialua</t>
  </si>
  <si>
    <t>GG1752052</t>
  </si>
  <si>
    <t>Hilo Bay</t>
  </si>
  <si>
    <t>Kapolei</t>
  </si>
  <si>
    <t>Kihei-Wailea</t>
  </si>
  <si>
    <t>Mililani Sunrise</t>
  </si>
  <si>
    <t>Honolulu Sunrise</t>
  </si>
  <si>
    <t>West Kauai</t>
  </si>
  <si>
    <t>Windward Oahu</t>
  </si>
  <si>
    <t>Kahala</t>
  </si>
  <si>
    <t>Maui</t>
  </si>
  <si>
    <t xml:space="preserve">Metro Honolulu </t>
  </si>
  <si>
    <t xml:space="preserve">Lahaina Sunrise </t>
  </si>
  <si>
    <t>E-Club of Hawaii</t>
  </si>
  <si>
    <t>Windword Oahu Sunrise</t>
  </si>
  <si>
    <t>Hilo</t>
  </si>
  <si>
    <t>East Honolu</t>
  </si>
  <si>
    <t>Diamond Head</t>
  </si>
  <si>
    <t>Pearl Harbor</t>
  </si>
  <si>
    <t>West Honolulu</t>
  </si>
  <si>
    <t>Cash</t>
  </si>
  <si>
    <t>Australia</t>
  </si>
  <si>
    <t>Total</t>
  </si>
  <si>
    <t>South Hilo</t>
  </si>
  <si>
    <t>Hanalei Bay</t>
  </si>
  <si>
    <t>Honolulu Sunset</t>
  </si>
  <si>
    <t>Service</t>
  </si>
  <si>
    <t>Subtotal</t>
  </si>
  <si>
    <t>Upcountry Maui</t>
  </si>
  <si>
    <t>Nara East</t>
  </si>
  <si>
    <t>Fukui</t>
  </si>
  <si>
    <t>Dhading Hospital    $50172</t>
  </si>
  <si>
    <t>Basic Education Nepal   $45,909</t>
  </si>
  <si>
    <t>Delhi Slum Dwellers Livelihoods  $182,117</t>
  </si>
  <si>
    <t>Narayangarh</t>
  </si>
  <si>
    <t>Dhading</t>
  </si>
  <si>
    <t>Waianae Coast</t>
  </si>
  <si>
    <t xml:space="preserve"> Kumari Hospital   $240,250</t>
  </si>
  <si>
    <t xml:space="preserve"> Honolulu Sunset</t>
  </si>
  <si>
    <t>Bhutan Wilderness Medicine $33,250</t>
  </si>
  <si>
    <t>Thailand Public Health   $35,787</t>
  </si>
  <si>
    <t>GG2096075</t>
  </si>
  <si>
    <t>Baliguan Island Desalination Unit  $66,141</t>
  </si>
  <si>
    <t>Metro Honolulu</t>
  </si>
  <si>
    <t>Lahaina</t>
  </si>
  <si>
    <t>Kona</t>
  </si>
  <si>
    <t>Poipu Beach</t>
  </si>
  <si>
    <t>Kihei-Wailea (Principal Intl. Partner)</t>
  </si>
  <si>
    <t>Honolulu Sunset  (Principal Intl. Partner)</t>
  </si>
  <si>
    <t>GG2015221</t>
  </si>
  <si>
    <t>Rohingya Covid 19 Testing  $35,787</t>
  </si>
  <si>
    <t>District 5000 Rotary Clubs Commitments to Global Grants and Global Grant  Participation 2020-21</t>
  </si>
  <si>
    <t>Pakistan Cataract Surgeries  $48,057</t>
  </si>
  <si>
    <t>Lahaina Sunrise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</si>
</sst>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" fontId="0" fillId="0" borderId="0" xfId="0" applyNumberFormat="1"/>
    <xf numFmtId="164" fontId="0" fillId="0" borderId="0" xfId="0" applyNumberFormat="1"/>
    <xf numFmtId="164" fontId="1" fillId="0" borderId="0" xfId="0" applyNumberFormat="1" applyFont="1"/>
    <xf numFmtId="4" fontId="1" fillId="0" borderId="0" xfId="0" applyNumberFormat="1" applyFont="1"/>
    <xf numFmtId="5" fontId="0" fillId="0" borderId="0" xfId="0" applyNumberFormat="1"/>
    <xf numFmtId="164" fontId="2" fillId="0" borderId="0" xfId="0" applyNumberFormat="1" applyFont="1"/>
    <xf numFmtId="0" fontId="3" fillId="0" borderId="0" xfId="0" applyFont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6A08E-B3AD-4B82-A298-82E201FA6986}">
  <sheetPr>
    <pageSetUpPr fitToPage="1"/>
  </sheetPr>
  <dimension ref="A1:P95"/>
  <sheetViews>
    <sheetView tabSelected="1" workbookViewId="0">
      <selection sqref="A1:I96"/>
    </sheetView>
  </sheetViews>
  <sheetFormatPr defaultRowHeight="15" x14ac:dyDescent="0.25"/>
  <cols>
    <col min="1" max="1" width="10.5703125" bestFit="1" customWidth="1"/>
    <col min="3" max="3" width="41.140625" bestFit="1" customWidth="1"/>
    <col min="4" max="4" width="11.28515625" customWidth="1"/>
    <col min="5" max="5" width="11.140625" bestFit="1" customWidth="1"/>
    <col min="6" max="6" width="15.42578125" customWidth="1"/>
    <col min="7" max="7" width="10.140625" bestFit="1" customWidth="1"/>
    <col min="8" max="8" width="18.5703125" bestFit="1" customWidth="1"/>
    <col min="9" max="9" width="10.140625" bestFit="1" customWidth="1"/>
    <col min="11" max="11" width="12.42578125" bestFit="1" customWidth="1"/>
    <col min="13" max="13" width="15.7109375" bestFit="1" customWidth="1"/>
    <col min="14" max="14" width="10.140625" bestFit="1" customWidth="1"/>
  </cols>
  <sheetData>
    <row r="1" spans="1:10" ht="15.75" x14ac:dyDescent="0.25">
      <c r="A1" s="7" t="s">
        <v>68</v>
      </c>
      <c r="B1" s="7"/>
      <c r="C1" s="7"/>
      <c r="D1" s="7"/>
      <c r="E1" s="7"/>
      <c r="F1" s="7"/>
      <c r="G1" s="7"/>
    </row>
    <row r="2" spans="1:10" x14ac:dyDescent="0.25">
      <c r="C2" t="s">
        <v>11</v>
      </c>
      <c r="D2" t="s">
        <v>7</v>
      </c>
      <c r="E2" t="s">
        <v>8</v>
      </c>
      <c r="F2" t="s">
        <v>44</v>
      </c>
      <c r="G2" t="s">
        <v>9</v>
      </c>
      <c r="H2" t="s">
        <v>43</v>
      </c>
      <c r="I2" t="s">
        <v>39</v>
      </c>
    </row>
    <row r="4" spans="1:10" x14ac:dyDescent="0.25">
      <c r="C4" t="s">
        <v>11</v>
      </c>
      <c r="D4" t="s">
        <v>7</v>
      </c>
      <c r="E4" t="s">
        <v>8</v>
      </c>
      <c r="F4" t="s">
        <v>44</v>
      </c>
      <c r="G4" t="s">
        <v>9</v>
      </c>
      <c r="H4" t="s">
        <v>43</v>
      </c>
      <c r="I4" t="s">
        <v>39</v>
      </c>
    </row>
    <row r="5" spans="1:10" x14ac:dyDescent="0.25">
      <c r="A5" t="s">
        <v>1</v>
      </c>
      <c r="C5" t="s">
        <v>50</v>
      </c>
    </row>
    <row r="6" spans="1:10" x14ac:dyDescent="0.25">
      <c r="C6" t="s">
        <v>64</v>
      </c>
      <c r="D6" s="5">
        <v>5100</v>
      </c>
      <c r="E6" s="5">
        <v>5100</v>
      </c>
      <c r="F6" s="5">
        <f t="shared" ref="F6:F11" si="0">SUM(D6:E6)</f>
        <v>10200</v>
      </c>
      <c r="G6" s="5"/>
      <c r="H6" s="5">
        <v>255</v>
      </c>
      <c r="I6" s="5">
        <f t="shared" ref="I6:I11" si="1">SUM(F6:H6)</f>
        <v>10455</v>
      </c>
    </row>
    <row r="7" spans="1:10" x14ac:dyDescent="0.25">
      <c r="C7" t="s">
        <v>31</v>
      </c>
      <c r="D7" s="2">
        <v>269</v>
      </c>
      <c r="E7" s="2">
        <v>260</v>
      </c>
      <c r="F7" s="2">
        <f t="shared" si="0"/>
        <v>529</v>
      </c>
      <c r="H7" s="2">
        <v>13</v>
      </c>
      <c r="I7" s="2">
        <f t="shared" si="1"/>
        <v>542</v>
      </c>
      <c r="J7" s="1"/>
    </row>
    <row r="8" spans="1:10" x14ac:dyDescent="0.25">
      <c r="C8" t="s">
        <v>20</v>
      </c>
      <c r="D8" s="2">
        <v>200</v>
      </c>
      <c r="E8" s="2">
        <v>200</v>
      </c>
      <c r="F8" s="2">
        <f t="shared" si="0"/>
        <v>400</v>
      </c>
      <c r="G8" s="2"/>
      <c r="H8" s="2">
        <v>10</v>
      </c>
      <c r="I8" s="2">
        <f t="shared" si="1"/>
        <v>410</v>
      </c>
      <c r="J8" s="1"/>
    </row>
    <row r="9" spans="1:10" x14ac:dyDescent="0.25">
      <c r="C9" t="s">
        <v>45</v>
      </c>
      <c r="D9" s="2">
        <v>727</v>
      </c>
      <c r="E9" s="2">
        <v>727</v>
      </c>
      <c r="F9" s="2">
        <f t="shared" si="0"/>
        <v>1454</v>
      </c>
      <c r="G9" s="2"/>
      <c r="H9" s="2">
        <v>36.35</v>
      </c>
      <c r="I9" s="2">
        <f t="shared" si="1"/>
        <v>1490.35</v>
      </c>
      <c r="J9" s="1"/>
    </row>
    <row r="10" spans="1:10" x14ac:dyDescent="0.25">
      <c r="C10" t="s">
        <v>46</v>
      </c>
      <c r="D10" s="2"/>
      <c r="E10" s="2">
        <v>300</v>
      </c>
      <c r="F10" s="2">
        <f t="shared" si="0"/>
        <v>300</v>
      </c>
      <c r="G10" s="2"/>
      <c r="H10" s="2">
        <v>15</v>
      </c>
      <c r="I10" s="6">
        <f t="shared" si="1"/>
        <v>315</v>
      </c>
      <c r="J10" s="1"/>
    </row>
    <row r="11" spans="1:10" x14ac:dyDescent="0.25">
      <c r="C11" t="s">
        <v>47</v>
      </c>
      <c r="E11" s="2">
        <v>500</v>
      </c>
      <c r="F11" s="2">
        <f t="shared" si="0"/>
        <v>500</v>
      </c>
      <c r="G11" s="2"/>
      <c r="H11" s="2">
        <v>25</v>
      </c>
      <c r="I11" s="2">
        <f t="shared" si="1"/>
        <v>525</v>
      </c>
      <c r="J11" s="1"/>
    </row>
    <row r="12" spans="1:10" x14ac:dyDescent="0.25">
      <c r="E12" s="2">
        <f>SUM(E6:E11)</f>
        <v>7087</v>
      </c>
      <c r="F12" s="2"/>
      <c r="G12" s="2"/>
      <c r="H12" s="2"/>
      <c r="I12" s="2">
        <f>SUM(I6:I11)</f>
        <v>13737.35</v>
      </c>
      <c r="J12" s="1"/>
    </row>
    <row r="13" spans="1:10" x14ac:dyDescent="0.25">
      <c r="E13" s="2"/>
      <c r="F13" s="2"/>
      <c r="G13" s="2"/>
      <c r="H13" s="2"/>
      <c r="I13" s="2"/>
      <c r="J13" s="1"/>
    </row>
    <row r="14" spans="1:10" x14ac:dyDescent="0.25">
      <c r="C14" t="s">
        <v>11</v>
      </c>
      <c r="D14" s="2" t="s">
        <v>7</v>
      </c>
      <c r="E14" s="2" t="s">
        <v>8</v>
      </c>
      <c r="F14" t="s">
        <v>44</v>
      </c>
      <c r="G14" t="s">
        <v>9</v>
      </c>
      <c r="H14" t="s">
        <v>43</v>
      </c>
      <c r="I14" t="s">
        <v>39</v>
      </c>
      <c r="J14" s="1"/>
    </row>
    <row r="15" spans="1:10" x14ac:dyDescent="0.25">
      <c r="A15" t="s">
        <v>2</v>
      </c>
      <c r="C15" t="s">
        <v>49</v>
      </c>
      <c r="D15" s="2"/>
      <c r="E15" s="2"/>
      <c r="F15" s="2"/>
      <c r="G15" s="2"/>
      <c r="H15" s="2"/>
      <c r="I15" s="2"/>
      <c r="J15" s="1"/>
    </row>
    <row r="16" spans="1:10" x14ac:dyDescent="0.25">
      <c r="C16" t="s">
        <v>65</v>
      </c>
      <c r="D16" s="2">
        <v>1000</v>
      </c>
      <c r="E16" s="2">
        <v>1000</v>
      </c>
      <c r="F16" s="2">
        <f t="shared" ref="F16:F24" si="2">SUM(D16:E16)</f>
        <v>2000</v>
      </c>
      <c r="G16" s="2"/>
      <c r="H16" s="2">
        <v>50</v>
      </c>
      <c r="I16" s="2">
        <f t="shared" ref="I16:I24" si="3">SUM(F16:H16)</f>
        <v>2050</v>
      </c>
      <c r="J16" s="1"/>
    </row>
    <row r="17" spans="1:14" x14ac:dyDescent="0.25">
      <c r="C17" t="s">
        <v>12</v>
      </c>
      <c r="D17" s="2">
        <v>850</v>
      </c>
      <c r="E17" s="2">
        <v>850</v>
      </c>
      <c r="F17" s="2">
        <f t="shared" si="2"/>
        <v>1700</v>
      </c>
      <c r="G17" s="2"/>
      <c r="H17" s="2">
        <v>42.5</v>
      </c>
      <c r="I17" s="1">
        <f t="shared" si="3"/>
        <v>1742.5</v>
      </c>
      <c r="J17" s="1"/>
    </row>
    <row r="18" spans="1:14" x14ac:dyDescent="0.25">
      <c r="C18" t="s">
        <v>16</v>
      </c>
      <c r="D18" s="2">
        <v>1041.9000000000001</v>
      </c>
      <c r="E18" s="2">
        <v>1041.9000000000001</v>
      </c>
      <c r="F18" s="2">
        <f t="shared" si="2"/>
        <v>2083.8000000000002</v>
      </c>
      <c r="G18" s="2"/>
      <c r="H18" s="2">
        <v>52.05</v>
      </c>
      <c r="I18" s="1">
        <f t="shared" si="3"/>
        <v>2135.8500000000004</v>
      </c>
      <c r="J18" s="1"/>
    </row>
    <row r="19" spans="1:14" x14ac:dyDescent="0.25">
      <c r="C19" t="s">
        <v>0</v>
      </c>
      <c r="D19" s="2">
        <v>1000</v>
      </c>
      <c r="E19" s="2">
        <v>1000</v>
      </c>
      <c r="F19" s="2">
        <f t="shared" si="2"/>
        <v>2000</v>
      </c>
      <c r="G19" s="2"/>
      <c r="H19" s="2">
        <v>50</v>
      </c>
      <c r="I19" s="1">
        <f t="shared" si="3"/>
        <v>2050</v>
      </c>
      <c r="J19" s="1"/>
    </row>
    <row r="20" spans="1:14" x14ac:dyDescent="0.25">
      <c r="C20" t="s">
        <v>24</v>
      </c>
      <c r="D20" s="2">
        <v>494</v>
      </c>
      <c r="E20" s="2">
        <v>494</v>
      </c>
      <c r="F20" s="2">
        <f t="shared" si="2"/>
        <v>988</v>
      </c>
      <c r="G20" s="2"/>
      <c r="H20" s="2">
        <v>24.7</v>
      </c>
      <c r="I20" s="1">
        <f t="shared" si="3"/>
        <v>1012.7</v>
      </c>
      <c r="J20" s="1"/>
    </row>
    <row r="21" spans="1:14" x14ac:dyDescent="0.25">
      <c r="C21" t="s">
        <v>26</v>
      </c>
      <c r="D21" s="2">
        <v>1055</v>
      </c>
      <c r="E21" s="2">
        <v>1055</v>
      </c>
      <c r="F21" s="2">
        <f t="shared" si="2"/>
        <v>2110</v>
      </c>
      <c r="G21" s="2"/>
      <c r="H21" s="2">
        <v>52.75</v>
      </c>
      <c r="I21" s="1">
        <f t="shared" si="3"/>
        <v>2162.75</v>
      </c>
      <c r="J21" s="1"/>
    </row>
    <row r="22" spans="1:14" x14ac:dyDescent="0.25">
      <c r="C22" t="s">
        <v>29</v>
      </c>
      <c r="D22" s="2">
        <v>124.33</v>
      </c>
      <c r="E22" s="2">
        <v>124.33</v>
      </c>
      <c r="F22" s="2">
        <f t="shared" si="2"/>
        <v>248.66</v>
      </c>
      <c r="G22" s="2">
        <v>375.67</v>
      </c>
      <c r="H22" s="2">
        <v>25</v>
      </c>
      <c r="I22" s="1">
        <f t="shared" si="3"/>
        <v>649.33000000000004</v>
      </c>
      <c r="J22" s="1"/>
    </row>
    <row r="23" spans="1:14" x14ac:dyDescent="0.25">
      <c r="C23" t="s">
        <v>36</v>
      </c>
      <c r="D23" s="2">
        <v>1654.85</v>
      </c>
      <c r="E23" s="2">
        <v>1654.85</v>
      </c>
      <c r="F23" s="2">
        <f t="shared" si="2"/>
        <v>3309.7</v>
      </c>
      <c r="G23" s="2"/>
      <c r="H23" s="2">
        <v>82.7</v>
      </c>
      <c r="I23" s="1">
        <f t="shared" si="3"/>
        <v>3392.3999999999996</v>
      </c>
      <c r="J23" s="1"/>
    </row>
    <row r="24" spans="1:14" x14ac:dyDescent="0.25">
      <c r="C24" t="s">
        <v>41</v>
      </c>
      <c r="D24" s="2">
        <v>2128</v>
      </c>
      <c r="E24" s="2">
        <v>2128</v>
      </c>
      <c r="F24" s="2">
        <f t="shared" si="2"/>
        <v>4256</v>
      </c>
      <c r="G24" s="2"/>
      <c r="H24" s="2">
        <v>106.4</v>
      </c>
      <c r="I24" s="1">
        <f t="shared" si="3"/>
        <v>4362.3999999999996</v>
      </c>
      <c r="J24" s="1"/>
    </row>
    <row r="25" spans="1:14" x14ac:dyDescent="0.25">
      <c r="D25" s="2"/>
      <c r="E25" s="2">
        <f>SUM(E16:E24)</f>
        <v>9348.08</v>
      </c>
      <c r="F25" s="2"/>
      <c r="G25" s="2"/>
      <c r="H25" s="2"/>
      <c r="I25" s="1">
        <f>SUM(I16:I24)</f>
        <v>19557.93</v>
      </c>
      <c r="J25" s="1"/>
    </row>
    <row r="26" spans="1:14" x14ac:dyDescent="0.25">
      <c r="D26" s="2"/>
      <c r="E26" s="2"/>
      <c r="F26" s="2"/>
      <c r="G26" s="2"/>
      <c r="H26" s="2"/>
      <c r="I26" s="1"/>
      <c r="J26" s="1"/>
    </row>
    <row r="27" spans="1:14" x14ac:dyDescent="0.25">
      <c r="C27" t="s">
        <v>11</v>
      </c>
      <c r="D27" s="2" t="s">
        <v>7</v>
      </c>
      <c r="E27" s="2" t="s">
        <v>8</v>
      </c>
      <c r="F27" t="s">
        <v>44</v>
      </c>
      <c r="G27" t="s">
        <v>9</v>
      </c>
      <c r="H27" t="s">
        <v>43</v>
      </c>
      <c r="I27" t="s">
        <v>39</v>
      </c>
      <c r="J27" s="1"/>
      <c r="N27" s="2"/>
    </row>
    <row r="28" spans="1:14" x14ac:dyDescent="0.25">
      <c r="A28" t="s">
        <v>3</v>
      </c>
      <c r="C28" t="s">
        <v>48</v>
      </c>
      <c r="D28" s="1"/>
      <c r="E28" s="1"/>
      <c r="F28" s="1"/>
      <c r="G28" s="1"/>
      <c r="H28" s="1"/>
      <c r="I28" s="1"/>
      <c r="J28" s="1"/>
    </row>
    <row r="29" spans="1:14" x14ac:dyDescent="0.25">
      <c r="C29" t="s">
        <v>42</v>
      </c>
      <c r="D29" s="1">
        <v>1000</v>
      </c>
      <c r="E29" s="1">
        <v>1000</v>
      </c>
      <c r="F29" s="1">
        <f t="shared" ref="F29:F39" si="4">SUM(D29:E29)</f>
        <v>2000</v>
      </c>
      <c r="G29" s="1"/>
      <c r="H29" s="1">
        <v>50</v>
      </c>
      <c r="I29" s="1">
        <f t="shared" ref="I29:I39" si="5">SUM(F29:H29)</f>
        <v>2050</v>
      </c>
      <c r="J29" s="1"/>
    </row>
    <row r="30" spans="1:14" x14ac:dyDescent="0.25">
      <c r="C30" t="s">
        <v>51</v>
      </c>
      <c r="D30" s="1"/>
      <c r="E30" s="1">
        <v>1000</v>
      </c>
      <c r="F30" s="1">
        <f t="shared" si="4"/>
        <v>1000</v>
      </c>
      <c r="G30" s="1"/>
      <c r="H30" s="1">
        <v>50</v>
      </c>
      <c r="I30" s="1">
        <f t="shared" si="5"/>
        <v>1050</v>
      </c>
      <c r="J30" s="1"/>
    </row>
    <row r="31" spans="1:14" x14ac:dyDescent="0.25">
      <c r="C31" t="s">
        <v>52</v>
      </c>
      <c r="D31" s="1"/>
      <c r="E31" s="1">
        <v>400</v>
      </c>
      <c r="F31" s="1">
        <f t="shared" si="4"/>
        <v>400</v>
      </c>
      <c r="G31" s="1"/>
      <c r="H31" s="1">
        <v>20</v>
      </c>
      <c r="I31" s="1">
        <f t="shared" si="5"/>
        <v>420</v>
      </c>
      <c r="J31" s="1"/>
    </row>
    <row r="32" spans="1:14" x14ac:dyDescent="0.25">
      <c r="C32" t="s">
        <v>13</v>
      </c>
      <c r="D32" s="2">
        <v>3320</v>
      </c>
      <c r="E32" s="2">
        <v>3320</v>
      </c>
      <c r="F32" s="2">
        <f t="shared" si="4"/>
        <v>6640</v>
      </c>
      <c r="G32" s="2"/>
      <c r="H32" s="2">
        <v>166</v>
      </c>
      <c r="I32" s="2">
        <f t="shared" si="5"/>
        <v>6806</v>
      </c>
      <c r="J32" s="1"/>
    </row>
    <row r="33" spans="1:16" x14ac:dyDescent="0.25">
      <c r="C33" t="s">
        <v>14</v>
      </c>
      <c r="D33" s="2">
        <v>4545</v>
      </c>
      <c r="E33" s="2">
        <v>4545</v>
      </c>
      <c r="F33" s="2">
        <f t="shared" si="4"/>
        <v>9090</v>
      </c>
      <c r="G33" s="2"/>
      <c r="H33" s="2">
        <v>227.25</v>
      </c>
      <c r="I33" s="2">
        <f t="shared" si="5"/>
        <v>9317.25</v>
      </c>
      <c r="J33" s="1"/>
    </row>
    <row r="34" spans="1:16" x14ac:dyDescent="0.25">
      <c r="C34" t="s">
        <v>17</v>
      </c>
      <c r="D34" s="2">
        <v>562</v>
      </c>
      <c r="E34" s="2">
        <v>562</v>
      </c>
      <c r="F34" s="2">
        <f t="shared" si="4"/>
        <v>1124</v>
      </c>
      <c r="G34" s="2"/>
      <c r="H34" s="2">
        <v>28.1</v>
      </c>
      <c r="I34" s="2">
        <f t="shared" si="5"/>
        <v>1152.0999999999999</v>
      </c>
      <c r="J34" s="1"/>
    </row>
    <row r="35" spans="1:16" x14ac:dyDescent="0.25">
      <c r="C35" t="s">
        <v>25</v>
      </c>
      <c r="D35" s="2">
        <v>383</v>
      </c>
      <c r="E35" s="2">
        <v>383</v>
      </c>
      <c r="F35" s="2">
        <f t="shared" si="4"/>
        <v>766</v>
      </c>
      <c r="G35" s="2"/>
      <c r="H35" s="2">
        <v>1915</v>
      </c>
      <c r="I35" s="2">
        <f t="shared" si="5"/>
        <v>2681</v>
      </c>
      <c r="J35" s="1"/>
    </row>
    <row r="36" spans="1:16" x14ac:dyDescent="0.25">
      <c r="C36" t="s">
        <v>28</v>
      </c>
      <c r="D36" s="2">
        <v>2234</v>
      </c>
      <c r="E36" s="2">
        <v>2234</v>
      </c>
      <c r="F36" s="2">
        <f t="shared" si="4"/>
        <v>4468</v>
      </c>
      <c r="G36" s="2"/>
      <c r="H36" s="2">
        <f>D36*0.05</f>
        <v>111.7</v>
      </c>
      <c r="I36" s="2">
        <f t="shared" si="5"/>
        <v>4579.7</v>
      </c>
      <c r="J36" s="1"/>
    </row>
    <row r="37" spans="1:16" x14ac:dyDescent="0.25">
      <c r="C37" t="s">
        <v>40</v>
      </c>
      <c r="D37" s="2">
        <v>859</v>
      </c>
      <c r="E37" s="2">
        <v>859</v>
      </c>
      <c r="F37" s="2">
        <f t="shared" si="4"/>
        <v>1718</v>
      </c>
      <c r="G37" s="2"/>
      <c r="H37" s="2">
        <v>42.95</v>
      </c>
      <c r="I37" s="2">
        <f t="shared" si="5"/>
        <v>1760.95</v>
      </c>
      <c r="J37" s="1"/>
    </row>
    <row r="38" spans="1:16" x14ac:dyDescent="0.25">
      <c r="C38" t="s">
        <v>21</v>
      </c>
      <c r="D38" s="2">
        <v>200</v>
      </c>
      <c r="E38" s="2">
        <v>200</v>
      </c>
      <c r="F38" s="2">
        <f t="shared" si="4"/>
        <v>400</v>
      </c>
      <c r="G38" s="2"/>
      <c r="H38" s="2">
        <v>10</v>
      </c>
      <c r="I38" s="2">
        <f t="shared" si="5"/>
        <v>410</v>
      </c>
      <c r="J38" s="1"/>
    </row>
    <row r="39" spans="1:16" x14ac:dyDescent="0.25">
      <c r="C39" t="s">
        <v>53</v>
      </c>
      <c r="D39" s="2">
        <v>864</v>
      </c>
      <c r="E39" s="2">
        <v>864</v>
      </c>
      <c r="F39" s="2">
        <f t="shared" si="4"/>
        <v>1728</v>
      </c>
      <c r="G39" s="2"/>
      <c r="H39" s="2">
        <v>43.2</v>
      </c>
      <c r="I39" s="2">
        <f t="shared" si="5"/>
        <v>1771.2</v>
      </c>
      <c r="J39" s="1"/>
    </row>
    <row r="40" spans="1:16" x14ac:dyDescent="0.25">
      <c r="D40" s="2"/>
      <c r="E40" s="2">
        <f>SUM(E29:E39)</f>
        <v>15367</v>
      </c>
      <c r="F40" s="2"/>
      <c r="G40" s="2"/>
      <c r="H40" s="3"/>
      <c r="I40" s="2">
        <f>SUM(I29:I39)</f>
        <v>31998.2</v>
      </c>
      <c r="J40" s="1"/>
      <c r="K40" s="3"/>
      <c r="M40" s="2"/>
      <c r="N40" s="2"/>
      <c r="P40" s="2"/>
    </row>
    <row r="41" spans="1:16" x14ac:dyDescent="0.25">
      <c r="D41" s="2"/>
      <c r="E41" s="2"/>
      <c r="F41" s="2"/>
      <c r="G41" s="2"/>
      <c r="H41" s="3"/>
      <c r="I41" s="2"/>
      <c r="J41" s="1"/>
      <c r="K41" s="3"/>
      <c r="M41" s="2"/>
      <c r="N41" s="2"/>
      <c r="P41" s="2"/>
    </row>
    <row r="42" spans="1:16" x14ac:dyDescent="0.25">
      <c r="D42" s="2"/>
      <c r="E42" s="2"/>
      <c r="F42" s="2"/>
      <c r="G42" s="2"/>
      <c r="H42" s="3"/>
      <c r="I42" s="2"/>
      <c r="J42" s="1"/>
      <c r="K42" s="3"/>
      <c r="M42" s="2"/>
      <c r="N42" s="2"/>
      <c r="P42" s="2"/>
    </row>
    <row r="43" spans="1:16" x14ac:dyDescent="0.25">
      <c r="C43" t="s">
        <v>11</v>
      </c>
      <c r="D43" s="2" t="s">
        <v>7</v>
      </c>
      <c r="E43" s="2" t="s">
        <v>8</v>
      </c>
      <c r="F43" t="s">
        <v>44</v>
      </c>
      <c r="G43" t="s">
        <v>9</v>
      </c>
      <c r="H43" t="s">
        <v>43</v>
      </c>
      <c r="I43" t="s">
        <v>39</v>
      </c>
      <c r="J43" s="1"/>
    </row>
    <row r="44" spans="1:16" x14ac:dyDescent="0.25">
      <c r="A44" t="s">
        <v>18</v>
      </c>
      <c r="C44" t="s">
        <v>54</v>
      </c>
      <c r="D44" s="1"/>
      <c r="E44" s="1"/>
      <c r="F44" s="1"/>
      <c r="G44" s="1"/>
      <c r="H44" s="1"/>
      <c r="I44" s="1"/>
      <c r="J44" s="1"/>
    </row>
    <row r="45" spans="1:16" x14ac:dyDescent="0.25">
      <c r="C45" t="s">
        <v>55</v>
      </c>
      <c r="D45" s="2">
        <v>1000</v>
      </c>
      <c r="E45" s="2">
        <v>1000</v>
      </c>
      <c r="F45" s="2">
        <f>SUM(D45:E45)</f>
        <v>2000</v>
      </c>
      <c r="G45" s="2"/>
      <c r="H45" s="2">
        <v>50</v>
      </c>
      <c r="I45" s="2">
        <f>SUM(F45:H45)</f>
        <v>2050</v>
      </c>
      <c r="J45" s="1"/>
    </row>
    <row r="46" spans="1:16" x14ac:dyDescent="0.25">
      <c r="C46" t="s">
        <v>19</v>
      </c>
      <c r="D46" s="2">
        <v>637</v>
      </c>
      <c r="E46" s="2">
        <v>637</v>
      </c>
      <c r="F46" s="2">
        <f>SUM(D46:E46)</f>
        <v>1274</v>
      </c>
      <c r="G46" s="2"/>
      <c r="H46" s="2">
        <f>E46*0.05</f>
        <v>31.85</v>
      </c>
      <c r="I46" s="2">
        <f>SUM(F46:H46)</f>
        <v>1305.8499999999999</v>
      </c>
      <c r="J46" s="1"/>
    </row>
    <row r="47" spans="1:16" x14ac:dyDescent="0.25">
      <c r="C47" t="s">
        <v>21</v>
      </c>
      <c r="D47" s="2">
        <v>200</v>
      </c>
      <c r="E47" s="2">
        <v>300</v>
      </c>
      <c r="F47" s="2">
        <f>SUM(D47:E47)</f>
        <v>500</v>
      </c>
      <c r="G47" s="2"/>
      <c r="H47" s="2">
        <f>E47*0.05</f>
        <v>15</v>
      </c>
      <c r="I47" s="2">
        <f>SUM(F47:H47)</f>
        <v>515</v>
      </c>
      <c r="J47" s="1"/>
    </row>
    <row r="48" spans="1:16" x14ac:dyDescent="0.25">
      <c r="C48" t="s">
        <v>38</v>
      </c>
      <c r="D48" s="2"/>
      <c r="E48" s="2">
        <f>5000-859</f>
        <v>4141</v>
      </c>
      <c r="F48" s="2">
        <f>SUM(F45:F47)</f>
        <v>3774</v>
      </c>
      <c r="G48" s="2"/>
      <c r="H48" s="2">
        <f>SUM(H45:H47)</f>
        <v>96.85</v>
      </c>
      <c r="I48" s="2">
        <f>SUM(F48:H48)</f>
        <v>3870.85</v>
      </c>
      <c r="J48" s="1"/>
    </row>
    <row r="49" spans="1:14" x14ac:dyDescent="0.25">
      <c r="D49" s="2"/>
      <c r="E49" s="2">
        <f>SUM(E46:E48)</f>
        <v>5078</v>
      </c>
      <c r="F49" s="2"/>
      <c r="G49" s="2"/>
      <c r="H49" s="2"/>
      <c r="I49" s="2">
        <f>SUM(I48)</f>
        <v>3870.85</v>
      </c>
      <c r="J49" s="1"/>
      <c r="K49" s="1"/>
      <c r="M49" s="1"/>
    </row>
    <row r="50" spans="1:14" x14ac:dyDescent="0.25">
      <c r="D50" s="1"/>
      <c r="E50" s="1"/>
      <c r="F50" s="1"/>
      <c r="G50" s="1"/>
      <c r="H50" s="1"/>
      <c r="I50" s="1"/>
      <c r="J50" s="1"/>
    </row>
    <row r="51" spans="1:14" x14ac:dyDescent="0.25">
      <c r="D51" s="1"/>
      <c r="E51" s="1"/>
      <c r="F51" s="1"/>
      <c r="G51" s="1"/>
      <c r="H51" s="1"/>
      <c r="I51" s="1"/>
      <c r="J51" s="1"/>
    </row>
    <row r="52" spans="1:14" x14ac:dyDescent="0.25">
      <c r="C52" t="s">
        <v>11</v>
      </c>
      <c r="D52" s="2" t="s">
        <v>7</v>
      </c>
      <c r="E52" s="2" t="s">
        <v>8</v>
      </c>
      <c r="F52" t="s">
        <v>44</v>
      </c>
      <c r="G52" t="s">
        <v>9</v>
      </c>
      <c r="H52" t="s">
        <v>43</v>
      </c>
      <c r="I52" t="s">
        <v>39</v>
      </c>
      <c r="J52" s="1"/>
    </row>
    <row r="53" spans="1:14" x14ac:dyDescent="0.25">
      <c r="A53" t="s">
        <v>4</v>
      </c>
      <c r="C53" t="s">
        <v>56</v>
      </c>
      <c r="D53" s="1"/>
      <c r="E53" s="1"/>
      <c r="F53" s="1"/>
      <c r="G53" s="1"/>
      <c r="H53" s="1"/>
      <c r="I53" s="1"/>
      <c r="J53" s="1"/>
    </row>
    <row r="54" spans="1:14" x14ac:dyDescent="0.25">
      <c r="C54" t="s">
        <v>42</v>
      </c>
      <c r="D54" s="2">
        <v>6661</v>
      </c>
      <c r="E54" s="2">
        <v>6661</v>
      </c>
      <c r="F54" s="2">
        <f>SUM(D54:E54)</f>
        <v>13322</v>
      </c>
      <c r="G54" s="2"/>
      <c r="H54" s="2">
        <v>333.05</v>
      </c>
      <c r="I54" s="2">
        <f>SUM(F54:H54)</f>
        <v>13655.05</v>
      </c>
      <c r="J54" s="1"/>
    </row>
    <row r="55" spans="1:14" x14ac:dyDescent="0.25">
      <c r="C55" t="s">
        <v>19</v>
      </c>
      <c r="D55" s="2">
        <v>637</v>
      </c>
      <c r="E55" s="2">
        <v>637</v>
      </c>
      <c r="F55" s="2">
        <f>SUM(D55:E55)</f>
        <v>1274</v>
      </c>
      <c r="G55" s="2"/>
      <c r="H55" s="2">
        <v>31.85</v>
      </c>
      <c r="I55" s="2">
        <f>SUM(F55:H55)</f>
        <v>1305.8499999999999</v>
      </c>
      <c r="J55" s="1"/>
    </row>
    <row r="56" spans="1:14" x14ac:dyDescent="0.25">
      <c r="C56" t="s">
        <v>32</v>
      </c>
      <c r="D56" s="2">
        <v>2779</v>
      </c>
      <c r="E56" s="2">
        <v>2779</v>
      </c>
      <c r="F56" s="2">
        <f>SUM(D56:E56)</f>
        <v>5558</v>
      </c>
      <c r="G56" s="2"/>
      <c r="H56" s="2">
        <v>138.94999999999999</v>
      </c>
      <c r="I56" s="2">
        <f>SUM(F56:H56)</f>
        <v>5696.95</v>
      </c>
      <c r="J56" s="1"/>
    </row>
    <row r="57" spans="1:14" x14ac:dyDescent="0.25">
      <c r="C57" t="s">
        <v>41</v>
      </c>
      <c r="D57" s="2">
        <v>1904</v>
      </c>
      <c r="E57" s="2">
        <v>1904</v>
      </c>
      <c r="F57" s="2">
        <f>SUM(D57:E57)</f>
        <v>3808</v>
      </c>
      <c r="G57" s="2"/>
      <c r="H57" s="2">
        <v>95.2</v>
      </c>
      <c r="I57" s="2">
        <f>SUM(F57:H57)</f>
        <v>3903.2</v>
      </c>
      <c r="J57" s="1"/>
    </row>
    <row r="58" spans="1:14" x14ac:dyDescent="0.25">
      <c r="D58" s="2"/>
      <c r="E58" s="2">
        <f>SUM(E54:E57)</f>
        <v>11981</v>
      </c>
      <c r="F58" s="2"/>
      <c r="G58" s="2"/>
      <c r="H58" s="3"/>
      <c r="I58" s="2">
        <f>SUM(I54:I57)</f>
        <v>24561.05</v>
      </c>
      <c r="J58" s="1"/>
      <c r="K58" s="2"/>
      <c r="M58" s="2"/>
      <c r="N58" s="2"/>
    </row>
    <row r="59" spans="1:14" x14ac:dyDescent="0.25">
      <c r="C59" t="s">
        <v>11</v>
      </c>
      <c r="D59" s="2" t="s">
        <v>7</v>
      </c>
      <c r="E59" s="2" t="s">
        <v>8</v>
      </c>
      <c r="F59" s="2" t="s">
        <v>44</v>
      </c>
      <c r="G59" s="2" t="s">
        <v>9</v>
      </c>
      <c r="H59" s="2" t="s">
        <v>43</v>
      </c>
      <c r="I59" t="s">
        <v>39</v>
      </c>
      <c r="J59" s="1"/>
    </row>
    <row r="60" spans="1:14" x14ac:dyDescent="0.25">
      <c r="A60" t="s">
        <v>58</v>
      </c>
      <c r="C60" t="s">
        <v>59</v>
      </c>
      <c r="D60" s="2"/>
      <c r="E60" s="2"/>
      <c r="F60" s="2"/>
      <c r="G60" s="2"/>
      <c r="H60" s="2"/>
      <c r="J60" s="1"/>
    </row>
    <row r="61" spans="1:14" x14ac:dyDescent="0.25">
      <c r="C61" t="s">
        <v>20</v>
      </c>
      <c r="D61" s="2">
        <v>8766</v>
      </c>
      <c r="E61" s="2">
        <v>8766</v>
      </c>
      <c r="F61" s="2">
        <f t="shared" ref="F61:F70" si="6">SUM(D61:E61)</f>
        <v>17532</v>
      </c>
      <c r="G61" s="2"/>
      <c r="H61" s="2">
        <v>484.3</v>
      </c>
      <c r="I61" s="2">
        <f t="shared" ref="I61:I70" si="7">SUM(F61:H61)</f>
        <v>18016.3</v>
      </c>
      <c r="J61" s="1"/>
    </row>
    <row r="62" spans="1:14" x14ac:dyDescent="0.25">
      <c r="C62" t="s">
        <v>0</v>
      </c>
      <c r="D62" s="2">
        <v>1000</v>
      </c>
      <c r="E62" s="2">
        <v>1000</v>
      </c>
      <c r="F62" s="2">
        <f t="shared" si="6"/>
        <v>2000</v>
      </c>
      <c r="G62" s="2"/>
      <c r="H62" s="2">
        <v>50</v>
      </c>
      <c r="I62" s="2">
        <f t="shared" si="7"/>
        <v>2050</v>
      </c>
      <c r="J62" s="1"/>
    </row>
    <row r="63" spans="1:14" x14ac:dyDescent="0.25">
      <c r="C63" t="s">
        <v>60</v>
      </c>
      <c r="D63" s="2">
        <v>2739</v>
      </c>
      <c r="E63" s="2">
        <v>2739</v>
      </c>
      <c r="F63" s="2">
        <f t="shared" si="6"/>
        <v>5478</v>
      </c>
      <c r="G63" s="2"/>
      <c r="H63" s="2">
        <v>136.94999999999999</v>
      </c>
      <c r="I63" s="2">
        <f t="shared" si="7"/>
        <v>5614.95</v>
      </c>
      <c r="J63" s="1"/>
    </row>
    <row r="64" spans="1:14" x14ac:dyDescent="0.25">
      <c r="C64" t="s">
        <v>61</v>
      </c>
      <c r="D64" s="2">
        <v>673</v>
      </c>
      <c r="E64" s="2">
        <v>673</v>
      </c>
      <c r="F64" s="2">
        <f t="shared" si="6"/>
        <v>1346</v>
      </c>
      <c r="G64" s="2"/>
      <c r="H64" s="2">
        <v>33.65</v>
      </c>
      <c r="I64" s="2">
        <f t="shared" si="7"/>
        <v>1379.65</v>
      </c>
      <c r="J64" s="1"/>
    </row>
    <row r="65" spans="1:11" x14ac:dyDescent="0.25">
      <c r="C65" t="s">
        <v>15</v>
      </c>
      <c r="D65" s="2">
        <v>942</v>
      </c>
      <c r="E65" s="2">
        <v>942</v>
      </c>
      <c r="F65" s="2">
        <f t="shared" si="6"/>
        <v>1884</v>
      </c>
      <c r="G65" s="2"/>
      <c r="H65" s="2">
        <v>47.1</v>
      </c>
      <c r="I65" s="2">
        <f t="shared" si="7"/>
        <v>1931.1</v>
      </c>
      <c r="J65" s="1"/>
    </row>
    <row r="66" spans="1:11" x14ac:dyDescent="0.25">
      <c r="C66" t="s">
        <v>24</v>
      </c>
      <c r="D66" s="2">
        <v>463</v>
      </c>
      <c r="E66" s="2">
        <v>463</v>
      </c>
      <c r="F66" s="2">
        <f t="shared" si="6"/>
        <v>926</v>
      </c>
      <c r="G66" s="2"/>
      <c r="H66" s="2">
        <v>23.15</v>
      </c>
      <c r="I66" s="2">
        <f t="shared" si="7"/>
        <v>949.15</v>
      </c>
      <c r="J66" s="1"/>
    </row>
    <row r="67" spans="1:11" x14ac:dyDescent="0.25">
      <c r="C67" t="s">
        <v>62</v>
      </c>
      <c r="D67" s="2">
        <v>830</v>
      </c>
      <c r="E67" s="2">
        <v>830</v>
      </c>
      <c r="F67" s="2">
        <f t="shared" si="6"/>
        <v>1660</v>
      </c>
      <c r="G67" s="2"/>
      <c r="H67" s="2">
        <v>41.5</v>
      </c>
      <c r="I67" s="2">
        <f t="shared" si="7"/>
        <v>1701.5</v>
      </c>
      <c r="J67" s="1"/>
    </row>
    <row r="68" spans="1:11" x14ac:dyDescent="0.25">
      <c r="C68" t="s">
        <v>12</v>
      </c>
      <c r="D68" s="2">
        <v>818</v>
      </c>
      <c r="E68" s="2">
        <v>818</v>
      </c>
      <c r="F68" s="2">
        <f t="shared" si="6"/>
        <v>1636</v>
      </c>
      <c r="G68" s="2"/>
      <c r="H68" s="2">
        <v>40.9</v>
      </c>
      <c r="I68" s="2">
        <f t="shared" si="7"/>
        <v>1676.9</v>
      </c>
      <c r="J68" s="1"/>
    </row>
    <row r="69" spans="1:11" x14ac:dyDescent="0.25">
      <c r="C69" t="s">
        <v>63</v>
      </c>
      <c r="D69" s="2">
        <v>1092</v>
      </c>
      <c r="E69" s="2">
        <v>1092</v>
      </c>
      <c r="F69" s="2">
        <f t="shared" si="6"/>
        <v>2184</v>
      </c>
      <c r="G69" s="2"/>
      <c r="H69" s="2">
        <v>54.6</v>
      </c>
      <c r="I69" s="2">
        <f t="shared" si="7"/>
        <v>2238.6</v>
      </c>
      <c r="J69" s="1"/>
      <c r="K69" s="1"/>
    </row>
    <row r="70" spans="1:11" x14ac:dyDescent="0.25">
      <c r="C70" t="s">
        <v>21</v>
      </c>
      <c r="D70" s="2">
        <v>255</v>
      </c>
      <c r="E70" s="2">
        <v>255</v>
      </c>
      <c r="F70" s="2">
        <f t="shared" si="6"/>
        <v>510</v>
      </c>
      <c r="G70" s="2"/>
      <c r="H70" s="2">
        <v>12.75</v>
      </c>
      <c r="I70" s="2">
        <f t="shared" si="7"/>
        <v>522.75</v>
      </c>
      <c r="J70" s="1"/>
      <c r="K70" s="1"/>
    </row>
    <row r="71" spans="1:11" x14ac:dyDescent="0.25">
      <c r="D71" s="2">
        <f>SUM(D61:D70)</f>
        <v>17578</v>
      </c>
      <c r="E71" s="2"/>
      <c r="F71" s="2"/>
      <c r="G71" s="2"/>
      <c r="H71" s="2"/>
      <c r="I71" s="2">
        <f>SUM(I61:I70)</f>
        <v>36080.9</v>
      </c>
      <c r="J71" s="1"/>
    </row>
    <row r="72" spans="1:11" x14ac:dyDescent="0.25">
      <c r="D72" s="1"/>
      <c r="E72" s="1"/>
      <c r="F72" s="1"/>
      <c r="G72" s="1"/>
      <c r="H72" s="1"/>
      <c r="I72" s="1"/>
      <c r="J72" s="1"/>
    </row>
    <row r="73" spans="1:11" x14ac:dyDescent="0.25">
      <c r="C73" t="s">
        <v>11</v>
      </c>
      <c r="D73" s="2" t="s">
        <v>7</v>
      </c>
      <c r="E73" s="2" t="s">
        <v>8</v>
      </c>
      <c r="F73" t="s">
        <v>44</v>
      </c>
      <c r="G73" t="s">
        <v>9</v>
      </c>
      <c r="H73" t="s">
        <v>43</v>
      </c>
      <c r="I73" t="s">
        <v>39</v>
      </c>
      <c r="J73" s="1"/>
    </row>
    <row r="74" spans="1:11" x14ac:dyDescent="0.25">
      <c r="A74" t="s">
        <v>5</v>
      </c>
      <c r="C74" t="s">
        <v>57</v>
      </c>
      <c r="D74" s="1"/>
      <c r="E74" s="1"/>
      <c r="F74" s="1"/>
      <c r="G74" s="1"/>
      <c r="H74" s="1"/>
      <c r="I74" s="1"/>
      <c r="J74" s="1"/>
    </row>
    <row r="75" spans="1:11" x14ac:dyDescent="0.25">
      <c r="C75" t="s">
        <v>0</v>
      </c>
      <c r="D75" s="2">
        <v>1000</v>
      </c>
      <c r="E75" s="2">
        <v>1000</v>
      </c>
      <c r="F75" s="2">
        <f>SUM(D75:E75)</f>
        <v>2000</v>
      </c>
      <c r="G75" s="2"/>
      <c r="H75" s="2">
        <v>50</v>
      </c>
      <c r="I75" s="2">
        <f t="shared" ref="I75:I81" si="8">SUM(F75:H75)</f>
        <v>2050</v>
      </c>
      <c r="J75" s="1"/>
    </row>
    <row r="76" spans="1:11" x14ac:dyDescent="0.25">
      <c r="C76" t="s">
        <v>22</v>
      </c>
      <c r="D76" s="2">
        <v>564</v>
      </c>
      <c r="E76" s="2">
        <v>564</v>
      </c>
      <c r="F76" s="2">
        <f t="shared" ref="F76:F80" si="9">SUM(D76:E76)</f>
        <v>1128</v>
      </c>
      <c r="G76" s="2"/>
      <c r="H76" s="2">
        <v>28.2</v>
      </c>
      <c r="I76" s="2">
        <f t="shared" si="8"/>
        <v>1156.2</v>
      </c>
      <c r="J76" s="1"/>
    </row>
    <row r="77" spans="1:11" x14ac:dyDescent="0.25">
      <c r="C77" t="s">
        <v>23</v>
      </c>
      <c r="D77" s="2">
        <v>6162</v>
      </c>
      <c r="E77" s="2">
        <f>D77+754</f>
        <v>6916</v>
      </c>
      <c r="F77" s="2">
        <f t="shared" si="9"/>
        <v>13078</v>
      </c>
      <c r="G77" s="2"/>
      <c r="H77" s="2">
        <v>308.10000000000002</v>
      </c>
      <c r="I77" s="2">
        <f t="shared" si="8"/>
        <v>13386.1</v>
      </c>
    </row>
    <row r="78" spans="1:11" x14ac:dyDescent="0.25">
      <c r="C78" t="s">
        <v>30</v>
      </c>
      <c r="D78" s="2">
        <v>951.54</v>
      </c>
      <c r="E78" s="2">
        <v>951.54</v>
      </c>
      <c r="F78" s="2">
        <f t="shared" si="9"/>
        <v>1903.08</v>
      </c>
      <c r="G78" s="2"/>
      <c r="H78" s="2">
        <v>47.55</v>
      </c>
      <c r="I78" s="2">
        <f t="shared" si="8"/>
        <v>1950.6299999999999</v>
      </c>
    </row>
    <row r="79" spans="1:11" x14ac:dyDescent="0.25">
      <c r="C79" t="s">
        <v>33</v>
      </c>
      <c r="D79" s="2">
        <v>797.27</v>
      </c>
      <c r="E79" s="2">
        <v>797.27</v>
      </c>
      <c r="F79" s="2">
        <f t="shared" si="9"/>
        <v>1594.54</v>
      </c>
      <c r="G79" s="2"/>
      <c r="H79" s="2">
        <v>39.85</v>
      </c>
      <c r="I79" s="2">
        <f t="shared" si="8"/>
        <v>1634.3899999999999</v>
      </c>
    </row>
    <row r="80" spans="1:11" x14ac:dyDescent="0.25">
      <c r="C80" t="s">
        <v>34</v>
      </c>
      <c r="D80" s="2">
        <v>343</v>
      </c>
      <c r="E80" s="2">
        <v>343</v>
      </c>
      <c r="F80" s="2">
        <f t="shared" si="9"/>
        <v>686</v>
      </c>
      <c r="G80" s="2"/>
      <c r="H80" s="2">
        <v>360.15</v>
      </c>
      <c r="I80" s="2">
        <f t="shared" si="8"/>
        <v>1046.1500000000001</v>
      </c>
    </row>
    <row r="81" spans="1:9" x14ac:dyDescent="0.25">
      <c r="C81" t="s">
        <v>35</v>
      </c>
      <c r="D81" s="2">
        <v>1138</v>
      </c>
      <c r="E81" s="2">
        <v>1138</v>
      </c>
      <c r="F81" s="2">
        <f>SUM(D81:E81)</f>
        <v>2276</v>
      </c>
      <c r="G81" s="2"/>
      <c r="H81" s="2">
        <v>56.9</v>
      </c>
      <c r="I81" s="2">
        <f t="shared" si="8"/>
        <v>2332.9</v>
      </c>
    </row>
    <row r="82" spans="1:9" x14ac:dyDescent="0.25">
      <c r="D82" s="2">
        <f>SUM(D75:D81)</f>
        <v>10955.810000000001</v>
      </c>
      <c r="E82" s="2">
        <f>SUM(E75:E81)</f>
        <v>11709.810000000001</v>
      </c>
      <c r="F82" s="3"/>
      <c r="G82" s="2"/>
      <c r="H82" s="2"/>
      <c r="I82" s="2">
        <f>SUM(I75:I81)</f>
        <v>23556.370000000003</v>
      </c>
    </row>
    <row r="83" spans="1:9" x14ac:dyDescent="0.25">
      <c r="D83" s="1"/>
      <c r="E83" s="1"/>
      <c r="F83" s="4"/>
      <c r="G83" s="1"/>
      <c r="H83" s="1"/>
      <c r="I83" s="1"/>
    </row>
    <row r="84" spans="1:9" x14ac:dyDescent="0.25">
      <c r="C84" t="s">
        <v>11</v>
      </c>
      <c r="D84" s="1" t="s">
        <v>7</v>
      </c>
      <c r="E84" s="1" t="s">
        <v>8</v>
      </c>
      <c r="F84" s="1"/>
      <c r="G84" s="1" t="s">
        <v>9</v>
      </c>
      <c r="H84" s="1" t="s">
        <v>10</v>
      </c>
      <c r="I84" s="1"/>
    </row>
    <row r="85" spans="1:9" x14ac:dyDescent="0.25">
      <c r="D85" s="2"/>
      <c r="E85" s="2"/>
      <c r="F85" s="2"/>
      <c r="G85" s="2"/>
      <c r="H85" s="2"/>
      <c r="I85" s="1"/>
    </row>
    <row r="86" spans="1:9" x14ac:dyDescent="0.25">
      <c r="A86" t="s">
        <v>6</v>
      </c>
      <c r="C86" t="s">
        <v>69</v>
      </c>
      <c r="D86" s="2"/>
      <c r="E86" s="2"/>
      <c r="F86" s="2"/>
      <c r="G86" s="2"/>
      <c r="H86" s="2"/>
      <c r="I86" s="1"/>
    </row>
    <row r="87" spans="1:9" x14ac:dyDescent="0.25">
      <c r="C87" t="s">
        <v>15</v>
      </c>
      <c r="D87" s="2"/>
      <c r="E87" s="2">
        <v>1000</v>
      </c>
      <c r="F87" s="2">
        <f>SUM(D87:E87)</f>
        <v>1000</v>
      </c>
      <c r="G87" s="2"/>
      <c r="H87" s="2">
        <f>E87*0.05</f>
        <v>50</v>
      </c>
      <c r="I87" s="1">
        <f>SUM(F87:H87)</f>
        <v>1050</v>
      </c>
    </row>
    <row r="88" spans="1:9" x14ac:dyDescent="0.25">
      <c r="C88" t="s">
        <v>27</v>
      </c>
      <c r="D88" s="2">
        <v>369</v>
      </c>
      <c r="E88" s="2">
        <v>369</v>
      </c>
      <c r="F88" s="2">
        <f>SUM(D88:E88)</f>
        <v>738</v>
      </c>
      <c r="G88" s="2"/>
      <c r="H88" s="2">
        <v>18.45</v>
      </c>
      <c r="I88" s="1">
        <f>SUM(F88:H88)</f>
        <v>756.45</v>
      </c>
    </row>
    <row r="89" spans="1:9" x14ac:dyDescent="0.25">
      <c r="C89" t="s">
        <v>21</v>
      </c>
      <c r="D89">
        <v>100</v>
      </c>
      <c r="E89">
        <v>200</v>
      </c>
      <c r="F89">
        <f>SUM(D89:E89)</f>
        <v>300</v>
      </c>
      <c r="H89">
        <v>10</v>
      </c>
      <c r="I89">
        <f>SUM(F89:H89)</f>
        <v>310</v>
      </c>
    </row>
    <row r="90" spans="1:9" x14ac:dyDescent="0.25">
      <c r="C90" t="s">
        <v>70</v>
      </c>
      <c r="E90" s="2">
        <v>1000</v>
      </c>
      <c r="F90">
        <f>SUM(D90:E90)</f>
        <v>1000</v>
      </c>
      <c r="H90">
        <v>50</v>
      </c>
      <c r="I90">
        <f>SUM(F90:H90)</f>
        <v>1050</v>
      </c>
    </row>
    <row r="91" spans="1:9" x14ac:dyDescent="0.25">
      <c r="D91" s="2"/>
      <c r="E91" s="2">
        <f>SUM(E87:E90)</f>
        <v>2569</v>
      </c>
      <c r="F91" s="2"/>
      <c r="G91" s="2"/>
      <c r="H91" s="2"/>
      <c r="I91" s="1">
        <f>SUM(I87:I90)</f>
        <v>3166.45</v>
      </c>
    </row>
    <row r="92" spans="1:9" x14ac:dyDescent="0.25">
      <c r="D92" s="2"/>
      <c r="E92" s="2"/>
      <c r="F92" s="2"/>
      <c r="G92" s="2"/>
      <c r="H92" s="2"/>
    </row>
    <row r="93" spans="1:9" x14ac:dyDescent="0.25">
      <c r="C93" s="8"/>
      <c r="D93" s="2"/>
      <c r="E93" s="2"/>
      <c r="F93" s="2"/>
      <c r="G93" s="2"/>
      <c r="H93" s="2"/>
    </row>
    <row r="94" spans="1:9" x14ac:dyDescent="0.25">
      <c r="A94" t="s">
        <v>66</v>
      </c>
      <c r="C94" t="s">
        <v>67</v>
      </c>
      <c r="D94" s="2"/>
      <c r="E94" s="2"/>
      <c r="F94" s="2"/>
      <c r="G94" s="2"/>
      <c r="H94" s="2"/>
    </row>
    <row r="95" spans="1:9" x14ac:dyDescent="0.25">
      <c r="C95" t="s">
        <v>27</v>
      </c>
      <c r="D95" s="2"/>
      <c r="E95" s="2">
        <v>500</v>
      </c>
      <c r="F95" s="2"/>
      <c r="G95" s="2"/>
      <c r="H95" s="2">
        <v>25</v>
      </c>
    </row>
  </sheetData>
  <pageMargins left="0.7" right="0.7" top="0.75" bottom="0.75" header="0.3" footer="0.3"/>
  <pageSetup scale="65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60C9C-37E8-4721-910B-78FC86CD0401}">
  <dimension ref="A4:B11"/>
  <sheetViews>
    <sheetView workbookViewId="0">
      <selection activeCell="A12" sqref="A12"/>
    </sheetView>
  </sheetViews>
  <sheetFormatPr defaultRowHeight="15" x14ac:dyDescent="0.25"/>
  <sheetData>
    <row r="4" spans="1:2" x14ac:dyDescent="0.25">
      <c r="A4" t="s">
        <v>7</v>
      </c>
      <c r="B4" t="s">
        <v>37</v>
      </c>
    </row>
    <row r="5" spans="1:2" x14ac:dyDescent="0.25">
      <c r="A5" t="s">
        <v>21</v>
      </c>
      <c r="B5">
        <v>6000</v>
      </c>
    </row>
    <row r="6" spans="1:2" x14ac:dyDescent="0.25">
      <c r="A6">
        <v>1820.25</v>
      </c>
      <c r="B6">
        <v>-500</v>
      </c>
    </row>
    <row r="7" spans="1:2" x14ac:dyDescent="0.25">
      <c r="A7">
        <v>1167</v>
      </c>
    </row>
    <row r="9" spans="1:2" x14ac:dyDescent="0.25">
      <c r="A9">
        <f>SUM(A5:A8)</f>
        <v>2987.25</v>
      </c>
      <c r="B9">
        <f>SUM(B5:B8)</f>
        <v>5500</v>
      </c>
    </row>
    <row r="10" spans="1:2" x14ac:dyDescent="0.25">
      <c r="A10">
        <v>-500</v>
      </c>
    </row>
    <row r="11" spans="1:2" x14ac:dyDescent="0.25">
      <c r="A11">
        <f>SUM(A9:A10)</f>
        <v>2487.25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A. Harbison</dc:creator>
  <cp:lastModifiedBy>Mark A. Harbison</cp:lastModifiedBy>
  <cp:lastPrinted>2020-11-28T22:14:56Z</cp:lastPrinted>
  <dcterms:created xsi:type="dcterms:W3CDTF">2020-11-01T21:32:57Z</dcterms:created>
  <dcterms:modified xsi:type="dcterms:W3CDTF">2021-07-13T02:06:40Z</dcterms:modified>
</cp:coreProperties>
</file>